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https://creagov-my.sharepoint.com/personal/fabio_iacobini_crea_gov_it/Documents/Annuario dell'agricoltura italiana 2021/TABELLE  E PDF ANNUARIO LXXV - 2021/"/>
    </mc:Choice>
  </mc:AlternateContent>
  <xr:revisionPtr revIDLastSave="160" documentId="8_{B27FD7D2-3F06-4066-B2C7-ED17FCC15D35}" xr6:coauthVersionLast="47" xr6:coauthVersionMax="47" xr10:uidLastSave="{FB9B145A-A556-493E-B3FE-C89C9F6BE093}"/>
  <bookViews>
    <workbookView xWindow="-108" yWindow="-108" windowWidth="23256" windowHeight="12576" tabRatio="762" xr2:uid="{00000000-000D-0000-FFFF-FFFF00000000}"/>
  </bookViews>
  <sheets>
    <sheet name="t1" sheetId="1" r:id="rId1"/>
    <sheet name="t2" sheetId="4" r:id="rId2"/>
    <sheet name="t3" sheetId="2" r:id="rId3"/>
    <sheet name="t4" sheetId="3" r:id="rId4"/>
    <sheet name="t5" sheetId="5" r:id="rId5"/>
    <sheet name="t6" sheetId="6" r:id="rId6"/>
    <sheet name="t7" sheetId="7" r:id="rId7"/>
    <sheet name="t8" sheetId="8" r:id="rId8"/>
    <sheet name="f1" sheetId="13" r:id="rId9"/>
    <sheet name="t9" sheetId="9" r:id="rId10"/>
    <sheet name="t10" sheetId="10" r:id="rId11"/>
    <sheet name="f2" sheetId="11" r:id="rId12"/>
    <sheet name="t11" sheetId="12" r:id="rId13"/>
  </sheets>
  <externalReferences>
    <externalReference r:id="rId14"/>
    <externalReference r:id="rId15"/>
    <externalReference r:id="rId16"/>
  </externalReferences>
  <definedNames>
    <definedName name="a">[1]confronti!#REF!</definedName>
    <definedName name="ASSOLUTI">#REF!</definedName>
    <definedName name="confr.azi.cens">[1]confronti!#REF!</definedName>
    <definedName name="confr.ric.prev.94">[1]confronti!#REF!</definedName>
    <definedName name="confr.sup.uba">[2]confronti!$A$1:$K$35</definedName>
    <definedName name="DIFFERENZE">#REF!</definedName>
    <definedName name="lop">[3]confronti!#REF!</definedName>
    <definedName name="LOP.XLS">#REF!</definedName>
    <definedName name="PERCENTUALI">#REF!</definedName>
    <definedName name="PROVA_12_97">#REF!</definedName>
    <definedName name="sss">#REF!</definedName>
    <definedName name="TASSIANNUI">#REF!</definedName>
    <definedName name="TASSITOTALI">#REF!</definedName>
    <definedName name="ZONEALTIMETRICH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7" l="1"/>
  <c r="G7" i="7"/>
  <c r="G8" i="7"/>
  <c r="G9" i="7"/>
  <c r="G10" i="7"/>
  <c r="L11" i="7"/>
  <c r="K11" i="7"/>
  <c r="J11" i="7"/>
  <c r="I11" i="7"/>
  <c r="D11" i="7"/>
  <c r="C11" i="7"/>
  <c r="B11" i="7"/>
  <c r="G11" i="7" s="1"/>
  <c r="N10" i="7"/>
  <c r="N9" i="7"/>
  <c r="N8" i="7"/>
  <c r="N7" i="7"/>
  <c r="N6" i="7"/>
  <c r="N11" i="7" l="1"/>
  <c r="F6" i="6"/>
  <c r="H6" i="6"/>
  <c r="F7" i="6"/>
  <c r="H7" i="6"/>
  <c r="F8" i="6"/>
  <c r="H8" i="6"/>
  <c r="F9" i="6"/>
  <c r="H9" i="6"/>
  <c r="E10" i="6"/>
  <c r="F10" i="6"/>
  <c r="H10" i="6"/>
  <c r="F11" i="6"/>
  <c r="H11" i="6"/>
  <c r="F12" i="6"/>
  <c r="H12" i="6"/>
  <c r="F13" i="6"/>
  <c r="H13" i="6"/>
  <c r="F14" i="6"/>
  <c r="H14" i="6"/>
  <c r="H15" i="6"/>
  <c r="B10" i="5"/>
  <c r="E10" i="5" s="1"/>
  <c r="C10" i="5"/>
  <c r="F10" i="5" s="1"/>
</calcChain>
</file>

<file path=xl/sharedStrings.xml><?xml version="1.0" encoding="utf-8"?>
<sst xmlns="http://schemas.openxmlformats.org/spreadsheetml/2006/main" count="358" uniqueCount="265">
  <si>
    <t>Tab. 9.1 – Principali metodi di misura/stima dell’erosione idrica</t>
  </si>
  <si>
    <t>Tipo di strumento</t>
  </si>
  <si>
    <t>Misura/Stima</t>
  </si>
  <si>
    <t>Areale di misura</t>
  </si>
  <si>
    <t>Valutazione dell’accuratezza</t>
  </si>
  <si>
    <t>Valutazione dei costi gestionali</t>
  </si>
  <si>
    <t>Sistemi basculanti (tipping baskets)</t>
  </si>
  <si>
    <t>Misura</t>
  </si>
  <si>
    <t>Campo/parcella</t>
  </si>
  <si>
    <t>Elevata</t>
  </si>
  <si>
    <t>Elevati</t>
  </si>
  <si>
    <t>Lidar-scan su drone</t>
  </si>
  <si>
    <t>Campo</t>
  </si>
  <si>
    <t>Media</t>
  </si>
  <si>
    <t>Medi</t>
  </si>
  <si>
    <t>Distribuzione spaziale dei radionuclidi</t>
  </si>
  <si>
    <t>Stima quantitativa</t>
  </si>
  <si>
    <t>Monitoraggio dei testimoni di erosione</t>
  </si>
  <si>
    <t>Bassi</t>
  </si>
  <si>
    <t>Misura dei flussi idrici e dei solidi in sospensione in uscita dai bacini idrografici</t>
  </si>
  <si>
    <t>Bacino</t>
  </si>
  <si>
    <t>Osservazione ad esperto in campo (presenza/assenza)</t>
  </si>
  <si>
    <t>Bassa</t>
  </si>
  <si>
    <t>Interpretazione immagini da remoto (presenza/assenza)</t>
  </si>
  <si>
    <t>Regione</t>
  </si>
  <si>
    <t>Link ai metadata relative alla carta dell’erosione idrica regionale</t>
  </si>
  <si>
    <t xml:space="preserve">Abruzzo </t>
  </si>
  <si>
    <t xml:space="preserve">http://geoportale.regione.abruzzo.it/Cartanet/catalogo/difesa-suolo-geologia/rischio-erosione-reale-dei-suoli </t>
  </si>
  <si>
    <t>Calabria</t>
  </si>
  <si>
    <t xml:space="preserve">https://publications.cnr.it/doc/137470 </t>
  </si>
  <si>
    <t>Emilia Romagna</t>
  </si>
  <si>
    <t xml:space="preserve">https://ambiente.regione.emilia-romagna.it/it/geologia/suoli/uso-e-gestione-dei-suoli/carta-erosione-idrica-2019 </t>
  </si>
  <si>
    <t>Lombardia</t>
  </si>
  <si>
    <t xml:space="preserve">https://www.reacoop.it/wp-content/uploads/2020/06/7_Erosione_suolo_Lombardia_2007-12.pdf  </t>
  </si>
  <si>
    <t xml:space="preserve">Marche </t>
  </si>
  <si>
    <t xml:space="preserve">http://suoli.regione.marche.it/ServiziInformativi/ErosionedelSuolo.aspx </t>
  </si>
  <si>
    <t>Molise</t>
  </si>
  <si>
    <t xml:space="preserve">https://www.arsarp.it/attivita/pedologia-attivit-128/gis-suoli-molisani-attivit-124 </t>
  </si>
  <si>
    <t>Piemonte</t>
  </si>
  <si>
    <t xml:space="preserve">https://www.geoportale.piemonte.it/geonetwork/srv/api/records/r_piemon:286c8488-9390-4683-a515-22bc7dfd0774 </t>
  </si>
  <si>
    <t>Sicilia</t>
  </si>
  <si>
    <t xml:space="preserve">https://www.tandfonline.com/doi/full/10.1080/17445647.2014.956349 </t>
  </si>
  <si>
    <t>Toscana</t>
  </si>
  <si>
    <t xml:space="preserve">https://www.regione.toscana.it/documents/10180/14299445/7-La+carta+dei+suoli+della+Regione+Toscana.pdf/a6a5e77e-df09-4b8c-ac5e-084682355f46; http://www.lamma.rete.toscana.it/pubblicazioni/carta-litologica-della-toscana-carta-dellerosione-del-suolo </t>
  </si>
  <si>
    <t>Veneto</t>
  </si>
  <si>
    <t>https://www.arpa.veneto.it/temi-ambientali/suolo/conoscenza-dei-suoli/carte-applicative/rischio-di-erosione    </t>
  </si>
  <si>
    <t>CLC18</t>
  </si>
  <si>
    <t>Descrizione</t>
  </si>
  <si>
    <t>Erosione idrica media</t>
  </si>
  <si>
    <t>AGRICOLO</t>
  </si>
  <si>
    <t>seminativi in aree non irrigue</t>
  </si>
  <si>
    <t>8,33</t>
  </si>
  <si>
    <t>seminativi in aree irrigue</t>
  </si>
  <si>
    <t>2,74</t>
  </si>
  <si>
    <t>risaie</t>
  </si>
  <si>
    <t>2,31</t>
  </si>
  <si>
    <t>vigneti</t>
  </si>
  <si>
    <t>15,02</t>
  </si>
  <si>
    <t>frutteti: frutti minori e piccoli frutti</t>
  </si>
  <si>
    <t>9,57</t>
  </si>
  <si>
    <t>oliveti</t>
  </si>
  <si>
    <t>16,43</t>
  </si>
  <si>
    <t>superfici a copertura erbacea densa (princ. graminacee) non soggette a rotazione</t>
  </si>
  <si>
    <t>9,19</t>
  </si>
  <si>
    <t>colture temporanee associate a colture permanenti</t>
  </si>
  <si>
    <t>18,23</t>
  </si>
  <si>
    <t>sistemi colturali e particellari complessi</t>
  </si>
  <si>
    <t>9,32</t>
  </si>
  <si>
    <t>area agricola con presenza di spazi naturali</t>
  </si>
  <si>
    <t>15,71</t>
  </si>
  <si>
    <t>area agroforestale</t>
  </si>
  <si>
    <t>4,69</t>
  </si>
  <si>
    <t>PASCOLI </t>
  </si>
  <si>
    <t>pascolo naturale e/o praterie di alta quota</t>
  </si>
  <si>
    <t>8,79</t>
  </si>
  <si>
    <t>BOSCHI </t>
  </si>
  <si>
    <t>bosco di latifoglie</t>
  </si>
  <si>
    <t>1,71</t>
  </si>
  <si>
    <t>bosco di conifere</t>
  </si>
  <si>
    <t>1,29</t>
  </si>
  <si>
    <t>bosco misto di conifere e latifoglie</t>
  </si>
  <si>
    <t>1,59</t>
  </si>
  <si>
    <t>NATURALE </t>
  </si>
  <si>
    <t>aree a vegetazione sclerofilla</t>
  </si>
  <si>
    <t>6,98</t>
  </si>
  <si>
    <t>aree a vegetazione arborea e arbustiva in evoluzione</t>
  </si>
  <si>
    <t>7,33</t>
  </si>
  <si>
    <t>aree interessate da incendi o da altri eventi dannosi</t>
  </si>
  <si>
    <t>7,61</t>
  </si>
  <si>
    <t>spiagge, dune e sabbie</t>
  </si>
  <si>
    <t>7,42</t>
  </si>
  <si>
    <t>cespuglieti e arbusteti</t>
  </si>
  <si>
    <t>15,91</t>
  </si>
  <si>
    <t>aree con vegetazione rada: comprende le steppe xerofile, steppe alofile e aree calanchive</t>
  </si>
  <si>
    <t>33,86</t>
  </si>
  <si>
    <t>Abruzzo</t>
  </si>
  <si>
    <t>11,22</t>
  </si>
  <si>
    <t>Basilicata</t>
  </si>
  <si>
    <t>11,41</t>
  </si>
  <si>
    <t>24,43</t>
  </si>
  <si>
    <t>Campania</t>
  </si>
  <si>
    <t>16,82</t>
  </si>
  <si>
    <t>7,32</t>
  </si>
  <si>
    <t>Friuli Venezia Giulia</t>
  </si>
  <si>
    <t>8,28</t>
  </si>
  <si>
    <t>Lazio</t>
  </si>
  <si>
    <t>11,13</t>
  </si>
  <si>
    <t>Liguria</t>
  </si>
  <si>
    <t>18,16</t>
  </si>
  <si>
    <t>6,58</t>
  </si>
  <si>
    <t>Marche</t>
  </si>
  <si>
    <t>15,47</t>
  </si>
  <si>
    <t>11,51</t>
  </si>
  <si>
    <t>9,70</t>
  </si>
  <si>
    <t>Puglia</t>
  </si>
  <si>
    <t>3,07</t>
  </si>
  <si>
    <t>Sardegna</t>
  </si>
  <si>
    <t>5,08</t>
  </si>
  <si>
    <t>13,56</t>
  </si>
  <si>
    <t>11,69</t>
  </si>
  <si>
    <t>13,94</t>
  </si>
  <si>
    <t>Umbria</t>
  </si>
  <si>
    <t>14,12</t>
  </si>
  <si>
    <t>Valle D’Aosta</t>
  </si>
  <si>
    <t>15,86</t>
  </si>
  <si>
    <t>6,29</t>
  </si>
  <si>
    <t>Tab. 9.5 - Superfici per utilizzazione dei terreni. Anni 2020 e 2010</t>
  </si>
  <si>
    <t>Coltivazioni</t>
  </si>
  <si>
    <t>Ettari</t>
  </si>
  <si>
    <t>Composizione %</t>
  </si>
  <si>
    <t>Variazione %</t>
  </si>
  <si>
    <t>2020/2010</t>
  </si>
  <si>
    <t>Seminativi</t>
  </si>
  <si>
    <t>Coltivazioni legnose agrarie</t>
  </si>
  <si>
    <t>Orti familiari</t>
  </si>
  <si>
    <t>Prati permanenti e pascoli</t>
  </si>
  <si>
    <t>Superficie agricola utilizzata (SAU)</t>
  </si>
  <si>
    <t>Arboricoltura da legno</t>
  </si>
  <si>
    <t>Boschi</t>
  </si>
  <si>
    <t>Superficie agricola non utilizzata</t>
  </si>
  <si>
    <t>Altra superficie</t>
  </si>
  <si>
    <t>Superficie Agricola Totale (SAT)</t>
  </si>
  <si>
    <t>Fonte: Censimento Generale Agricoltura ISTAT 2020</t>
  </si>
  <si>
    <t>Tab. 9.6 - Aziende per utilizzazione dei terreni. Anni 2020 e 2010</t>
  </si>
  <si>
    <t>Cotivazioni</t>
  </si>
  <si>
    <t xml:space="preserve">Numero </t>
  </si>
  <si>
    <t>SAU (migliaia di ettari)</t>
  </si>
  <si>
    <t>SAU irrigata (migliaia di ettari)</t>
  </si>
  <si>
    <t>Nord-ovest</t>
  </si>
  <si>
    <t>Nord-est</t>
  </si>
  <si>
    <t>Centro</t>
  </si>
  <si>
    <t>Sud</t>
  </si>
  <si>
    <t>Isole</t>
  </si>
  <si>
    <t>Italia</t>
  </si>
  <si>
    <t>Fonte: elaborazioni su dati ISTAT, Censimento generale dell'agricoltura 2010 e 2020, Indagine Spa 2013 e Spa 2016</t>
  </si>
  <si>
    <t>Aziende con superfici irrigate</t>
  </si>
  <si>
    <t>Aziende con investimenti in irrigazione</t>
  </si>
  <si>
    <t>fino a 40 anni</t>
  </si>
  <si>
    <t>oltre 40 anni</t>
  </si>
  <si>
    <t>totale</t>
  </si>
  <si>
    <t>Fonte: elaborazioni su dati ISTAT, Censimento generale dell'agricoltura 2010 e 2020.</t>
  </si>
  <si>
    <t xml:space="preserve">Fondo di finanziamento </t>
  </si>
  <si>
    <t>Beneficiari</t>
  </si>
  <si>
    <t>Progetti</t>
  </si>
  <si>
    <t>Importo</t>
  </si>
  <si>
    <t>(n.)</t>
  </si>
  <si>
    <t>PSRN 2014 – 2020 Sottomisura 4.3</t>
  </si>
  <si>
    <t xml:space="preserve">PSC 2014 – 2020 Sottopiano 2 </t>
  </si>
  <si>
    <t>(da graduatoria PSRN)</t>
  </si>
  <si>
    <t>Totale</t>
  </si>
  <si>
    <t>Fonte: elaborazione su dati DANIA (www.dania.crea.gov.it)</t>
  </si>
  <si>
    <t>Distretto idrografico</t>
  </si>
  <si>
    <t>Importo concesso</t>
  </si>
  <si>
    <t>Nuova superficie irrigata</t>
  </si>
  <si>
    <t>Rete oggetto di intervento</t>
  </si>
  <si>
    <t>Rete di nuova realizzazione</t>
  </si>
  <si>
    <t>Risparmio idrico potenziale</t>
  </si>
  <si>
    <t>Riduzione perdite (quota parte RIP)</t>
  </si>
  <si>
    <t>Risparmio idrico reale</t>
  </si>
  <si>
    <t>Misuratori al prelievo installati</t>
  </si>
  <si>
    <t>(ha)</t>
  </si>
  <si>
    <t>(Km)</t>
  </si>
  <si>
    <t>(Mmc)</t>
  </si>
  <si>
    <t>Alpi Orientali</t>
  </si>
  <si>
    <t>80,1</t>
  </si>
  <si>
    <t>870,2</t>
  </si>
  <si>
    <t>817,7</t>
  </si>
  <si>
    <t>71,5</t>
  </si>
  <si>
    <t>34,9</t>
  </si>
  <si>
    <t>7,2</t>
  </si>
  <si>
    <t>Fiume Po</t>
  </si>
  <si>
    <t>240,3</t>
  </si>
  <si>
    <t>590,9</t>
  </si>
  <si>
    <t>103,2</t>
  </si>
  <si>
    <t>132,4</t>
  </si>
  <si>
    <t>113,6</t>
  </si>
  <si>
    <t>22,5</t>
  </si>
  <si>
    <t>App. Settentrionale</t>
  </si>
  <si>
    <t>-</t>
  </si>
  <si>
    <t>App. Centrale</t>
  </si>
  <si>
    <t>35,2</t>
  </si>
  <si>
    <t>134,4</t>
  </si>
  <si>
    <t>50,7</t>
  </si>
  <si>
    <t>4,6</t>
  </si>
  <si>
    <t>App. Meridionale</t>
  </si>
  <si>
    <t>110,3</t>
  </si>
  <si>
    <t>62,2</t>
  </si>
  <si>
    <t>60,5</t>
  </si>
  <si>
    <t>57,8</t>
  </si>
  <si>
    <t>14,3</t>
  </si>
  <si>
    <t>29,1</t>
  </si>
  <si>
    <t>5,8</t>
  </si>
  <si>
    <t>24,2</t>
  </si>
  <si>
    <t>7,7</t>
  </si>
  <si>
    <t>11,5</t>
  </si>
  <si>
    <t>10,8</t>
  </si>
  <si>
    <t>3267,4</t>
  </si>
  <si>
    <t>1612,9</t>
  </si>
  <si>
    <t>341,5</t>
  </si>
  <si>
    <t>307,4</t>
  </si>
  <si>
    <t>205,3</t>
  </si>
  <si>
    <t>58,8</t>
  </si>
  <si>
    <t>ITALIA</t>
  </si>
  <si>
    <t>Emissioni totali nazionali</t>
  </si>
  <si>
    <t>Emissioni agricole</t>
  </si>
  <si>
    <t>Fig. 9.2  - Emissioni totali (in t) e incidenza delle amissioni agricole (in %) - Italia</t>
  </si>
  <si>
    <t>Tab. 9.11 - Emissioni e assorbimento di gas serra nel settore agricolo e forestale</t>
  </si>
  <si>
    <r>
      <t>(migliaia di t in CO</t>
    </r>
    <r>
      <rPr>
        <vertAlign val="sub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equivalente)</t>
    </r>
  </si>
  <si>
    <t>UE 27 + UK</t>
  </si>
  <si>
    <t>2020/1990</t>
  </si>
  <si>
    <t>Italia/EU28</t>
  </si>
  <si>
    <t>(%)</t>
  </si>
  <si>
    <t>Totale emissioni (senza LULUCF)</t>
  </si>
  <si>
    <t>Totale emissioni (con LULUCF)</t>
  </si>
  <si>
    <t>Agricoltura</t>
  </si>
  <si>
    <t>- emissioni enteriche</t>
  </si>
  <si>
    <t>- gestione delle deiezioni</t>
  </si>
  <si>
    <t>- coltivazione del riso</t>
  </si>
  <si>
    <t>- emissioni dai suoli agricoli</t>
  </si>
  <si>
    <t>- altro (bruciatura residui colturali, urea, ecc.)</t>
  </si>
  <si>
    <t>Incidenza Agricoltura su Totale emissioni (%)</t>
  </si>
  <si>
    <t>Composizione percentuale:</t>
  </si>
  <si>
    <t>Cambiamento di uso del suolo e foreste (LULUCF)</t>
  </si>
  <si>
    <t>Incidenza LULUCF su Totale emissioni (%)</t>
  </si>
  <si>
    <r>
      <t>Fonte</t>
    </r>
    <r>
      <rPr>
        <sz val="10"/>
        <rFont val="Calibri"/>
        <family val="2"/>
        <scheme val="minor"/>
      </rPr>
      <t>: Agenzia europea per l'ambiente, 2022.</t>
    </r>
  </si>
  <si>
    <t>Tab. 9.3 – Valori medi di erosione idrica (ton/ha anno) per classe di copertura del suolo secondo la nomenclatura Corine Land Cover 2018</t>
  </si>
  <si>
    <t>Tab 9.2 – Cartografie regionali di erosione idrica: link ai metadati pubblicati alla data attuale</t>
  </si>
  <si>
    <t>Tab. 9.4 – Valori medi di erosione idrica (ton/ha anno) aggregati per regione</t>
  </si>
  <si>
    <t>Emilia-Romagna</t>
  </si>
  <si>
    <t>Trentino-Alto Adige</t>
  </si>
  <si>
    <t>Tab. 9.7 - Superficie agricola utilizzata (SAU) e irrigata per circoscrizione geografica, ( migliaia di ettari), dal 2010 al 2020</t>
  </si>
  <si>
    <t>Tab. 9.8 - Numero di aziende con superfici irrigate e numero di aziende che hanno effettuato investimenti in irrigazione con capo di azienda con età fino e oltre i 40 anni, anni 2010 e 2020</t>
  </si>
  <si>
    <t>Tab. 9.9 - Importi concessi da PSRN e PSC 2019</t>
  </si>
  <si>
    <t>Tab. 9.10 - Indicatori per Distretto idrografico - PSRN (2019 e 2020) e PSC 2019</t>
  </si>
  <si>
    <t>Fig. 9.1: Enti irrigui beneficiari delle domande di sostegno ammesse a finanziamento per PSRN (2019 e 2020) e PSC 201</t>
  </si>
  <si>
    <t>(mio euro)</t>
  </si>
  <si>
    <t>(milioni di euro)</t>
  </si>
  <si>
    <t>Fonte: elaborazione su dati DANIA.</t>
  </si>
  <si>
    <t>Fonte: elaborazione effettuata attraverso ricerca in letteratura.</t>
  </si>
  <si>
    <t>Fonte: varie fonti online pubblicate dalle regioni italiane.</t>
  </si>
  <si>
    <t>Fonte: elaborazione GIS effettuata incrociando la Carta dell'erosione idrica del JRC (Panagos et al., 2015) con la carta Corine Land Cover 2018.</t>
  </si>
  <si>
    <t>Fonte: elaborazione GIS effettuata incrociando la Carta dell'erosione idrica del JRC (Panagos et al., 2015) con la carta delle regioni italiane.</t>
  </si>
  <si>
    <t>Var.% 2010/2020</t>
  </si>
  <si>
    <t>Fonte: Censimento Generale Agricoltura ISTAT 2020.</t>
  </si>
  <si>
    <t>var.% 2010/2020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</si>
</sst>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_-* #,##0.0_-;\-* #,##0.0_-;_-* &quot;-&quot;??_-;_-@_-"/>
    <numFmt numFmtId="165" formatCode="0.0"/>
    <numFmt numFmtId="166" formatCode="_-* #,##0_-;\-* #,##0_-;_-* &quot;-&quot;??_-;_-@_-"/>
    <numFmt numFmtId="167" formatCode="#,##0_ ;\-#,##0\ "/>
    <numFmt numFmtId="168" formatCode="#,##0.0"/>
    <numFmt numFmtId="169" formatCode="0.0%"/>
    <numFmt numFmtId="170" formatCode="#,#00"/>
    <numFmt numFmtId="171" formatCode="#.##000"/>
    <numFmt numFmtId="172" formatCode="#,"/>
    <numFmt numFmtId="173" formatCode="&quot;L.&quot;\ #,##0;[Red]\-&quot;L.&quot;\ #,##0"/>
    <numFmt numFmtId="174" formatCode="\$#,#00"/>
    <numFmt numFmtId="175" formatCode="#,##0.0_ ;\-#,##0.0\ 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2"/>
      <name val="Courier"/>
    </font>
    <font>
      <sz val="9"/>
      <name val="Times New Roman"/>
      <family val="1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vertAlign val="subscript"/>
      <sz val="10"/>
      <name val="Calibri"/>
      <family val="2"/>
      <scheme val="minor"/>
    </font>
    <font>
      <i/>
      <sz val="10"/>
      <name val="Calibri"/>
      <family val="2"/>
      <scheme val="minor"/>
    </font>
    <font>
      <sz val="1"/>
      <color indexed="8"/>
      <name val="Courier"/>
      <family val="3"/>
    </font>
    <font>
      <sz val="10"/>
      <name val="MS Sans Serif"/>
      <family val="2"/>
    </font>
    <font>
      <sz val="11"/>
      <color indexed="8"/>
      <name val="Calibri"/>
      <family val="2"/>
      <scheme val="minor"/>
    </font>
    <font>
      <sz val="12"/>
      <color rgb="FF000000"/>
      <name val="Courier New"/>
      <family val="3"/>
    </font>
    <font>
      <b/>
      <sz val="1"/>
      <color indexed="8"/>
      <name val="Courier"/>
      <family val="3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242424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sz val="10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43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5" fillId="0" borderId="0"/>
    <xf numFmtId="0" fontId="1" fillId="0" borderId="0"/>
    <xf numFmtId="9" fontId="5" fillId="0" borderId="0" applyFont="0" applyFill="0" applyBorder="0" applyAlignment="0" applyProtection="0"/>
    <xf numFmtId="0" fontId="4" fillId="0" borderId="0"/>
    <xf numFmtId="4" fontId="4" fillId="0" borderId="1" applyFill="0" applyBorder="0" applyProtection="0">
      <alignment horizontal="right" vertical="center"/>
    </xf>
    <xf numFmtId="0" fontId="10" fillId="0" borderId="0">
      <protection locked="0"/>
    </xf>
    <xf numFmtId="170" fontId="10" fillId="0" borderId="0">
      <protection locked="0"/>
    </xf>
    <xf numFmtId="38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3" fillId="0" borderId="0"/>
    <xf numFmtId="0" fontId="1" fillId="0" borderId="0"/>
    <xf numFmtId="171" fontId="10" fillId="0" borderId="0">
      <protection locked="0"/>
    </xf>
    <xf numFmtId="172" fontId="14" fillId="0" borderId="0">
      <protection locked="0"/>
    </xf>
    <xf numFmtId="172" fontId="14" fillId="0" borderId="0">
      <protection locked="0"/>
    </xf>
    <xf numFmtId="173" fontId="11" fillId="0" borderId="0" applyFont="0" applyFill="0" applyBorder="0" applyAlignment="0" applyProtection="0"/>
    <xf numFmtId="174" fontId="10" fillId="0" borderId="0">
      <protection locked="0"/>
    </xf>
  </cellStyleXfs>
  <cellXfs count="137">
    <xf numFmtId="0" fontId="0" fillId="0" borderId="0" xfId="0"/>
    <xf numFmtId="0" fontId="7" fillId="0" borderId="0" xfId="4" applyFont="1"/>
    <xf numFmtId="0" fontId="7" fillId="0" borderId="2" xfId="4" applyFont="1" applyBorder="1"/>
    <xf numFmtId="0" fontId="7" fillId="0" borderId="2" xfId="4" quotePrefix="1" applyFont="1" applyBorder="1" applyAlignment="1">
      <alignment horizontal="right"/>
    </xf>
    <xf numFmtId="0" fontId="7" fillId="0" borderId="2" xfId="4" quotePrefix="1" applyFont="1" applyBorder="1"/>
    <xf numFmtId="3" fontId="7" fillId="0" borderId="0" xfId="4" applyNumberFormat="1" applyFont="1"/>
    <xf numFmtId="2" fontId="7" fillId="0" borderId="0" xfId="7" applyNumberFormat="1" applyFont="1"/>
    <xf numFmtId="165" fontId="9" fillId="0" borderId="0" xfId="4" applyNumberFormat="1" applyFont="1"/>
    <xf numFmtId="165" fontId="7" fillId="0" borderId="0" xfId="4" applyNumberFormat="1" applyFont="1"/>
    <xf numFmtId="2" fontId="7" fillId="0" borderId="0" xfId="7" applyNumberFormat="1" applyFont="1" applyAlignment="1">
      <alignment horizontal="left" vertical="center"/>
    </xf>
    <xf numFmtId="169" fontId="9" fillId="0" borderId="0" xfId="6" applyNumberFormat="1" applyFont="1"/>
    <xf numFmtId="2" fontId="7" fillId="0" borderId="0" xfId="7" quotePrefix="1" applyNumberFormat="1" applyFont="1" applyAlignment="1">
      <alignment horizontal="left" vertical="center"/>
    </xf>
    <xf numFmtId="9" fontId="7" fillId="0" borderId="0" xfId="6" applyFont="1"/>
    <xf numFmtId="3" fontId="7" fillId="0" borderId="0" xfId="8" applyNumberFormat="1" applyFont="1" applyFill="1" applyBorder="1">
      <alignment horizontal="right" vertical="center"/>
    </xf>
    <xf numFmtId="165" fontId="9" fillId="0" borderId="0" xfId="4" applyNumberFormat="1" applyFont="1" applyAlignment="1">
      <alignment horizontal="right"/>
    </xf>
    <xf numFmtId="4" fontId="7" fillId="0" borderId="0" xfId="4" applyNumberFormat="1" applyFont="1"/>
    <xf numFmtId="0" fontId="9" fillId="0" borderId="0" xfId="4" applyFont="1"/>
    <xf numFmtId="2" fontId="9" fillId="0" borderId="0" xfId="7" quotePrefix="1" applyNumberFormat="1" applyFont="1" applyAlignment="1">
      <alignment horizontal="left" vertical="center"/>
    </xf>
    <xf numFmtId="168" fontId="9" fillId="0" borderId="0" xfId="4" applyNumberFormat="1" applyFont="1"/>
    <xf numFmtId="165" fontId="7" fillId="0" borderId="2" xfId="4" applyNumberFormat="1" applyFont="1" applyBorder="1"/>
    <xf numFmtId="165" fontId="7" fillId="0" borderId="0" xfId="6" applyNumberFormat="1" applyFont="1"/>
    <xf numFmtId="0" fontId="2" fillId="0" borderId="0" xfId="5" applyFont="1" applyAlignment="1">
      <alignment horizontal="justify" vertical="center"/>
    </xf>
    <xf numFmtId="0" fontId="18" fillId="0" borderId="0" xfId="0" applyFont="1"/>
    <xf numFmtId="0" fontId="18" fillId="0" borderId="1" xfId="0" applyFont="1" applyBorder="1" applyAlignment="1">
      <alignment vertical="center" wrapText="1"/>
    </xf>
    <xf numFmtId="0" fontId="19" fillId="0" borderId="0" xfId="0" applyFont="1"/>
    <xf numFmtId="0" fontId="18" fillId="0" borderId="0" xfId="5" applyFont="1"/>
    <xf numFmtId="0" fontId="17" fillId="0" borderId="0" xfId="0" applyFont="1"/>
    <xf numFmtId="0" fontId="18" fillId="0" borderId="1" xfId="0" applyFont="1" applyBorder="1"/>
    <xf numFmtId="0" fontId="18" fillId="0" borderId="1" xfId="0" applyFont="1" applyBorder="1" applyAlignment="1">
      <alignment horizontal="right"/>
    </xf>
    <xf numFmtId="0" fontId="23" fillId="0" borderId="0" xfId="4" quotePrefix="1" applyFont="1" applyAlignment="1">
      <alignment horizontal="left"/>
    </xf>
    <xf numFmtId="0" fontId="23" fillId="0" borderId="0" xfId="4" applyFont="1"/>
    <xf numFmtId="0" fontId="23" fillId="0" borderId="0" xfId="0" applyFont="1" applyAlignment="1">
      <alignment vertical="center"/>
    </xf>
    <xf numFmtId="0" fontId="18" fillId="0" borderId="1" xfId="0" applyFont="1" applyBorder="1" applyAlignment="1">
      <alignment horizontal="left"/>
    </xf>
    <xf numFmtId="0" fontId="18" fillId="0" borderId="1" xfId="0" applyFont="1" applyBorder="1" applyAlignment="1">
      <alignment horizontal="center"/>
    </xf>
    <xf numFmtId="0" fontId="18" fillId="0" borderId="1" xfId="0" applyFont="1" applyBorder="1" applyAlignment="1">
      <alignment horizontal="left" vertical="top"/>
    </xf>
    <xf numFmtId="0" fontId="7" fillId="0" borderId="4" xfId="4" applyFont="1" applyBorder="1" applyAlignment="1">
      <alignment horizontal="center"/>
    </xf>
    <xf numFmtId="0" fontId="23" fillId="0" borderId="0" xfId="2" applyFont="1" applyFill="1"/>
    <xf numFmtId="0" fontId="6" fillId="0" borderId="0" xfId="2" applyFont="1" applyFill="1"/>
    <xf numFmtId="0" fontId="7" fillId="0" borderId="0" xfId="2" applyFont="1" applyFill="1"/>
    <xf numFmtId="0" fontId="7" fillId="0" borderId="4" xfId="2" applyFont="1" applyFill="1" applyBorder="1" applyAlignment="1">
      <alignment horizontal="center"/>
    </xf>
    <xf numFmtId="0" fontId="7" fillId="0" borderId="2" xfId="2" applyFont="1" applyFill="1" applyBorder="1"/>
    <xf numFmtId="0" fontId="6" fillId="0" borderId="2" xfId="2" applyFont="1" applyFill="1" applyBorder="1"/>
    <xf numFmtId="0" fontId="7" fillId="0" borderId="4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/>
    </xf>
    <xf numFmtId="0" fontId="7" fillId="0" borderId="0" xfId="2" applyFont="1" applyFill="1" applyBorder="1"/>
    <xf numFmtId="0" fontId="7" fillId="0" borderId="0" xfId="2" applyFont="1" applyFill="1" applyBorder="1" applyAlignment="1">
      <alignment horizontal="center"/>
    </xf>
    <xf numFmtId="0" fontId="7" fillId="0" borderId="0" xfId="2" applyFont="1" applyFill="1" applyBorder="1" applyAlignment="1">
      <alignment horizontal="center"/>
    </xf>
    <xf numFmtId="0" fontId="7" fillId="0" borderId="0" xfId="4" applyFont="1" applyFill="1" applyBorder="1" applyAlignment="1">
      <alignment vertical="top" wrapText="1"/>
    </xf>
    <xf numFmtId="166" fontId="7" fillId="0" borderId="0" xfId="3" applyNumberFormat="1" applyFont="1" applyFill="1" applyBorder="1"/>
    <xf numFmtId="0" fontId="6" fillId="0" borderId="0" xfId="4" applyFont="1" applyFill="1" applyBorder="1" applyAlignment="1">
      <alignment vertical="top" wrapText="1"/>
    </xf>
    <xf numFmtId="0" fontId="9" fillId="0" borderId="0" xfId="2" applyFont="1" applyFill="1" applyBorder="1"/>
    <xf numFmtId="0" fontId="23" fillId="0" borderId="2" xfId="2" applyFont="1" applyFill="1" applyBorder="1"/>
    <xf numFmtId="0" fontId="9" fillId="0" borderId="2" xfId="2" applyFont="1" applyFill="1" applyBorder="1"/>
    <xf numFmtId="0" fontId="7" fillId="0" borderId="0" xfId="2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center"/>
    </xf>
    <xf numFmtId="175" fontId="7" fillId="0" borderId="0" xfId="3" applyNumberFormat="1" applyFont="1" applyFill="1" applyBorder="1"/>
    <xf numFmtId="166" fontId="6" fillId="0" borderId="0" xfId="3" applyNumberFormat="1" applyFont="1" applyFill="1" applyBorder="1"/>
    <xf numFmtId="175" fontId="6" fillId="0" borderId="0" xfId="3" applyNumberFormat="1" applyFont="1" applyFill="1" applyBorder="1"/>
    <xf numFmtId="0" fontId="23" fillId="0" borderId="0" xfId="5" applyFont="1" applyBorder="1" applyAlignment="1">
      <alignment horizontal="left" vertical="center" wrapText="1"/>
    </xf>
    <xf numFmtId="0" fontId="15" fillId="0" borderId="0" xfId="5" applyFont="1" applyBorder="1" applyAlignment="1">
      <alignment horizontal="left" vertical="center" wrapText="1"/>
    </xf>
    <xf numFmtId="0" fontId="23" fillId="0" borderId="0" xfId="5" applyFont="1" applyBorder="1" applyAlignment="1">
      <alignment horizontal="left" vertical="center" wrapText="1"/>
    </xf>
    <xf numFmtId="0" fontId="15" fillId="0" borderId="0" xfId="5" applyFont="1" applyBorder="1" applyAlignment="1">
      <alignment horizontal="left" vertical="center" wrapText="1"/>
    </xf>
    <xf numFmtId="0" fontId="17" fillId="0" borderId="3" xfId="5" applyFont="1" applyBorder="1" applyAlignment="1">
      <alignment vertical="center" wrapText="1"/>
    </xf>
    <xf numFmtId="0" fontId="17" fillId="0" borderId="3" xfId="5" applyFont="1" applyBorder="1" applyAlignment="1">
      <alignment horizontal="center" vertical="center" wrapText="1"/>
    </xf>
    <xf numFmtId="0" fontId="17" fillId="0" borderId="2" xfId="5" applyFont="1" applyBorder="1" applyAlignment="1">
      <alignment vertical="center" wrapText="1"/>
    </xf>
    <xf numFmtId="0" fontId="17" fillId="0" borderId="2" xfId="5" applyFont="1" applyBorder="1" applyAlignment="1">
      <alignment horizontal="center" vertical="center" wrapText="1"/>
    </xf>
    <xf numFmtId="0" fontId="17" fillId="0" borderId="0" xfId="5" applyFont="1" applyBorder="1" applyAlignment="1">
      <alignment horizontal="justify" vertical="center" wrapText="1"/>
    </xf>
    <xf numFmtId="0" fontId="17" fillId="0" borderId="0" xfId="5" applyFont="1" applyBorder="1" applyAlignment="1">
      <alignment horizontal="center" vertical="center" wrapText="1"/>
    </xf>
    <xf numFmtId="0" fontId="17" fillId="0" borderId="0" xfId="5" applyFont="1" applyBorder="1" applyAlignment="1">
      <alignment horizontal="center" vertical="center" wrapText="1"/>
    </xf>
    <xf numFmtId="0" fontId="17" fillId="0" borderId="2" xfId="5" applyFont="1" applyBorder="1" applyAlignment="1">
      <alignment horizontal="justify" vertical="center" wrapText="1"/>
    </xf>
    <xf numFmtId="0" fontId="23" fillId="0" borderId="0" xfId="5" applyFont="1" applyBorder="1" applyAlignment="1">
      <alignment horizontal="left" vertical="center"/>
    </xf>
    <xf numFmtId="0" fontId="15" fillId="0" borderId="0" xfId="5" applyFont="1" applyBorder="1" applyAlignment="1">
      <alignment horizontal="left" vertical="center"/>
    </xf>
    <xf numFmtId="0" fontId="23" fillId="0" borderId="2" xfId="5" applyFont="1" applyBorder="1" applyAlignment="1">
      <alignment horizontal="left" vertical="center"/>
    </xf>
    <xf numFmtId="0" fontId="15" fillId="0" borderId="2" xfId="5" applyFont="1" applyBorder="1" applyAlignment="1">
      <alignment horizontal="left" vertical="center"/>
    </xf>
    <xf numFmtId="0" fontId="18" fillId="0" borderId="2" xfId="5" applyFont="1" applyBorder="1"/>
    <xf numFmtId="0" fontId="17" fillId="0" borderId="0" xfId="5" applyFont="1" applyBorder="1" applyAlignment="1">
      <alignment horizontal="right" vertical="center" wrapText="1"/>
    </xf>
    <xf numFmtId="0" fontId="16" fillId="0" borderId="0" xfId="5" applyFont="1" applyBorder="1" applyAlignment="1">
      <alignment horizontal="right" vertical="center" wrapText="1"/>
    </xf>
    <xf numFmtId="4" fontId="16" fillId="0" borderId="0" xfId="5" applyNumberFormat="1" applyFont="1" applyBorder="1" applyAlignment="1">
      <alignment horizontal="right" vertical="center" wrapText="1"/>
    </xf>
    <xf numFmtId="0" fontId="17" fillId="0" borderId="0" xfId="5" applyFont="1" applyBorder="1" applyAlignment="1">
      <alignment horizontal="left" vertical="center"/>
    </xf>
    <xf numFmtId="0" fontId="16" fillId="0" borderId="0" xfId="5" applyFont="1" applyBorder="1" applyAlignment="1">
      <alignment horizontal="left" vertical="center"/>
    </xf>
    <xf numFmtId="0" fontId="18" fillId="0" borderId="0" xfId="5" applyFont="1" applyBorder="1" applyAlignment="1">
      <alignment horizontal="left" vertical="center"/>
    </xf>
    <xf numFmtId="0" fontId="7" fillId="0" borderId="2" xfId="4" applyFont="1" applyBorder="1" applyAlignment="1">
      <alignment horizontal="center"/>
    </xf>
    <xf numFmtId="0" fontId="7" fillId="0" borderId="0" xfId="4" quotePrefix="1" applyFont="1" applyAlignment="1">
      <alignment horizontal="center"/>
    </xf>
    <xf numFmtId="0" fontId="7" fillId="0" borderId="0" xfId="4" applyFont="1" applyBorder="1" applyAlignment="1">
      <alignment horizontal="centerContinuous"/>
    </xf>
    <xf numFmtId="0" fontId="7" fillId="0" borderId="2" xfId="4" quotePrefix="1" applyFont="1" applyBorder="1" applyAlignment="1">
      <alignment horizontal="center"/>
    </xf>
    <xf numFmtId="166" fontId="6" fillId="0" borderId="0" xfId="1" applyNumberFormat="1" applyFont="1" applyFill="1" applyBorder="1" applyAlignment="1">
      <alignment horizontal="right" vertical="center" wrapText="1"/>
    </xf>
    <xf numFmtId="0" fontId="23" fillId="0" borderId="0" xfId="0" applyFont="1" applyFill="1" applyBorder="1"/>
    <xf numFmtId="0" fontId="18" fillId="0" borderId="0" xfId="0" applyFont="1" applyFill="1" applyBorder="1"/>
    <xf numFmtId="0" fontId="17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right" vertical="center" wrapText="1"/>
    </xf>
    <xf numFmtId="0" fontId="16" fillId="0" borderId="0" xfId="0" applyFont="1" applyFill="1" applyBorder="1" applyAlignment="1">
      <alignment horizontal="right" vertical="center" wrapText="1"/>
    </xf>
    <xf numFmtId="0" fontId="16" fillId="0" borderId="0" xfId="0" applyFont="1" applyFill="1" applyBorder="1" applyAlignment="1">
      <alignment vertical="center" wrapText="1"/>
    </xf>
    <xf numFmtId="3" fontId="17" fillId="0" borderId="0" xfId="0" applyNumberFormat="1" applyFont="1" applyFill="1" applyBorder="1" applyAlignment="1">
      <alignment horizontal="left" vertical="center" wrapText="1"/>
    </xf>
    <xf numFmtId="167" fontId="17" fillId="0" borderId="0" xfId="1" applyNumberFormat="1" applyFont="1" applyFill="1" applyBorder="1" applyAlignment="1">
      <alignment horizontal="right" vertical="center" wrapText="1"/>
    </xf>
    <xf numFmtId="165" fontId="21" fillId="0" borderId="0" xfId="0" applyNumberFormat="1" applyFont="1" applyFill="1" applyBorder="1" applyAlignment="1">
      <alignment horizontal="right" vertical="center" wrapText="1"/>
    </xf>
    <xf numFmtId="165" fontId="21" fillId="0" borderId="0" xfId="0" applyNumberFormat="1" applyFont="1" applyFill="1" applyBorder="1" applyAlignment="1">
      <alignment horizontal="right" vertical="center"/>
    </xf>
    <xf numFmtId="164" fontId="18" fillId="0" borderId="0" xfId="1" applyNumberFormat="1" applyFont="1" applyFill="1" applyBorder="1"/>
    <xf numFmtId="3" fontId="16" fillId="0" borderId="0" xfId="0" applyNumberFormat="1" applyFont="1" applyFill="1" applyBorder="1" applyAlignment="1">
      <alignment horizontal="left" vertical="center" wrapText="1"/>
    </xf>
    <xf numFmtId="167" fontId="16" fillId="0" borderId="0" xfId="1" applyNumberFormat="1" applyFont="1" applyFill="1" applyBorder="1" applyAlignment="1">
      <alignment horizontal="right" vertical="center" wrapText="1"/>
    </xf>
    <xf numFmtId="165" fontId="22" fillId="0" borderId="0" xfId="0" applyNumberFormat="1" applyFont="1" applyFill="1" applyBorder="1" applyAlignment="1">
      <alignment horizontal="right" vertical="center" wrapText="1"/>
    </xf>
    <xf numFmtId="165" fontId="22" fillId="0" borderId="0" xfId="0" applyNumberFormat="1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left" vertical="center" wrapText="1"/>
    </xf>
    <xf numFmtId="165" fontId="20" fillId="0" borderId="0" xfId="0" quotePrefix="1" applyNumberFormat="1" applyFont="1" applyFill="1" applyBorder="1" applyAlignment="1">
      <alignment horizontal="right" vertical="center" wrapText="1"/>
    </xf>
    <xf numFmtId="165" fontId="20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/>
    <xf numFmtId="0" fontId="17" fillId="0" borderId="2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23" fillId="0" borderId="2" xfId="0" applyFont="1" applyFill="1" applyBorder="1"/>
    <xf numFmtId="0" fontId="18" fillId="0" borderId="2" xfId="0" applyFont="1" applyFill="1" applyBorder="1"/>
    <xf numFmtId="0" fontId="18" fillId="0" borderId="0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vertical="center" wrapText="1"/>
    </xf>
    <xf numFmtId="166" fontId="17" fillId="0" borderId="0" xfId="1" applyNumberFormat="1" applyFont="1" applyFill="1" applyBorder="1" applyAlignment="1">
      <alignment horizontal="right" vertical="center" wrapText="1"/>
    </xf>
    <xf numFmtId="168" fontId="21" fillId="0" borderId="0" xfId="0" applyNumberFormat="1" applyFont="1" applyFill="1" applyBorder="1" applyAlignment="1">
      <alignment horizontal="right" vertical="center" wrapText="1"/>
    </xf>
    <xf numFmtId="165" fontId="18" fillId="0" borderId="0" xfId="0" applyNumberFormat="1" applyFont="1" applyFill="1" applyBorder="1"/>
    <xf numFmtId="166" fontId="16" fillId="0" borderId="0" xfId="1" applyNumberFormat="1" applyFont="1" applyFill="1" applyBorder="1" applyAlignment="1">
      <alignment horizontal="right" vertical="center" wrapText="1"/>
    </xf>
    <xf numFmtId="168" fontId="22" fillId="0" borderId="0" xfId="0" applyNumberFormat="1" applyFont="1" applyFill="1" applyBorder="1" applyAlignment="1">
      <alignment horizontal="right" vertical="center" wrapText="1"/>
    </xf>
    <xf numFmtId="168" fontId="20" fillId="0" borderId="0" xfId="0" quotePrefix="1" applyNumberFormat="1" applyFont="1" applyFill="1" applyBorder="1" applyAlignment="1">
      <alignment horizontal="right" vertical="center" wrapText="1"/>
    </xf>
    <xf numFmtId="165" fontId="7" fillId="0" borderId="0" xfId="0" applyNumberFormat="1" applyFont="1" applyFill="1" applyBorder="1"/>
    <xf numFmtId="0" fontId="7" fillId="0" borderId="0" xfId="0" quotePrefix="1" applyFont="1" applyFill="1" applyBorder="1"/>
    <xf numFmtId="166" fontId="18" fillId="0" borderId="0" xfId="0" applyNumberFormat="1" applyFont="1" applyFill="1" applyBorder="1"/>
    <xf numFmtId="0" fontId="23" fillId="0" borderId="0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7" fillId="0" borderId="0" xfId="3" applyNumberFormat="1" applyFont="1" applyFill="1" applyBorder="1" applyAlignment="1">
      <alignment horizontal="center" wrapText="1"/>
    </xf>
    <xf numFmtId="0" fontId="9" fillId="0" borderId="0" xfId="3" applyNumberFormat="1" applyFont="1" applyFill="1" applyBorder="1" applyAlignment="1">
      <alignment horizontal="center" wrapText="1"/>
    </xf>
    <xf numFmtId="3" fontId="7" fillId="0" borderId="0" xfId="2" applyNumberFormat="1" applyFont="1" applyFill="1" applyBorder="1"/>
    <xf numFmtId="168" fontId="9" fillId="0" borderId="0" xfId="2" applyNumberFormat="1" applyFont="1" applyFill="1" applyBorder="1"/>
    <xf numFmtId="3" fontId="6" fillId="0" borderId="0" xfId="2" applyNumberFormat="1" applyFont="1" applyFill="1" applyBorder="1"/>
    <xf numFmtId="168" fontId="20" fillId="0" borderId="0" xfId="2" applyNumberFormat="1" applyFont="1" applyFill="1" applyBorder="1"/>
    <xf numFmtId="0" fontId="7" fillId="0" borderId="2" xfId="2" applyFont="1" applyFill="1" applyBorder="1" applyAlignment="1">
      <alignment horizontal="center"/>
    </xf>
    <xf numFmtId="0" fontId="23" fillId="0" borderId="2" xfId="2" applyFont="1" applyFill="1" applyBorder="1" applyAlignment="1">
      <alignment horizontal="left"/>
    </xf>
    <xf numFmtId="0" fontId="6" fillId="0" borderId="2" xfId="2" applyFont="1" applyFill="1" applyBorder="1" applyAlignment="1">
      <alignment horizontal="left"/>
    </xf>
    <xf numFmtId="0" fontId="7" fillId="0" borderId="2" xfId="3" applyNumberFormat="1" applyFont="1" applyFill="1" applyBorder="1" applyAlignment="1">
      <alignment horizontal="center" wrapText="1"/>
    </xf>
    <xf numFmtId="0" fontId="7" fillId="0" borderId="0" xfId="2" applyFont="1" applyFill="1" applyBorder="1" applyAlignment="1">
      <alignment horizontal="center" wrapText="1"/>
    </xf>
    <xf numFmtId="0" fontId="7" fillId="0" borderId="2" xfId="2" applyFont="1" applyFill="1" applyBorder="1" applyAlignment="1">
      <alignment horizontal="center" wrapText="1"/>
    </xf>
  </cellXfs>
  <cellStyles count="20">
    <cellStyle name="Data" xfId="9" xr:uid="{00000000-0005-0000-0000-000000000000}"/>
    <cellStyle name="Fisso" xfId="10" xr:uid="{00000000-0005-0000-0000-000001000000}"/>
    <cellStyle name="Migliaia" xfId="1" builtinId="3"/>
    <cellStyle name="Migliaia (0)_ATTUA5b" xfId="11" xr:uid="{00000000-0005-0000-0000-000003000000}"/>
    <cellStyle name="Migliaia 2" xfId="3" xr:uid="{00000000-0005-0000-0000-000004000000}"/>
    <cellStyle name="Migliaia 3" xfId="12" xr:uid="{00000000-0005-0000-0000-000005000000}"/>
    <cellStyle name="Normal GHG Numbers (0.00)" xfId="8" xr:uid="{00000000-0005-0000-0000-000006000000}"/>
    <cellStyle name="Normale" xfId="0" builtinId="0"/>
    <cellStyle name="Normale 2" xfId="2" xr:uid="{00000000-0005-0000-0000-000008000000}"/>
    <cellStyle name="Normale 2 2" xfId="4" xr:uid="{00000000-0005-0000-0000-000009000000}"/>
    <cellStyle name="Normale 3" xfId="5" xr:uid="{00000000-0005-0000-0000-00000A000000}"/>
    <cellStyle name="Normale 4" xfId="13" xr:uid="{00000000-0005-0000-0000-00000B000000}"/>
    <cellStyle name="Normale 5" xfId="14" xr:uid="{00000000-0005-0000-0000-00000C000000}"/>
    <cellStyle name="Normale_CRF-ITA1990" xfId="7" xr:uid="{00000000-0005-0000-0000-00000D000000}"/>
    <cellStyle name="Percentuale 2" xfId="6" xr:uid="{00000000-0005-0000-0000-00000E000000}"/>
    <cellStyle name="Punto" xfId="15" xr:uid="{00000000-0005-0000-0000-00000F000000}"/>
    <cellStyle name="Titolo1" xfId="16" xr:uid="{00000000-0005-0000-0000-000010000000}"/>
    <cellStyle name="Titolo2" xfId="17" xr:uid="{00000000-0005-0000-0000-000011000000}"/>
    <cellStyle name="Valuta (0)_ATTUA5b" xfId="18" xr:uid="{00000000-0005-0000-0000-000012000000}"/>
    <cellStyle name="Valutario" xfId="19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'f2'!$A$4</c:f>
              <c:strCache>
                <c:ptCount val="1"/>
                <c:pt idx="0">
                  <c:v>Emissioni agricole</c:v>
                </c:pt>
              </c:strCache>
            </c:strRef>
          </c:tx>
          <c:invertIfNegative val="0"/>
          <c:cat>
            <c:numRef>
              <c:f>'f2'!$B$2:$AF$2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'f2'!$B$4:$AF$4</c:f>
              <c:numCache>
                <c:formatCode>0.0</c:formatCode>
                <c:ptCount val="31"/>
                <c:pt idx="0">
                  <c:v>7.1474690065414039</c:v>
                </c:pt>
                <c:pt idx="1">
                  <c:v>7.5330285091444118</c:v>
                </c:pt>
                <c:pt idx="2">
                  <c:v>7.4359688106634261</c:v>
                </c:pt>
                <c:pt idx="3">
                  <c:v>7.432760405395074</c:v>
                </c:pt>
                <c:pt idx="4">
                  <c:v>7.6653631079367104</c:v>
                </c:pt>
                <c:pt idx="5">
                  <c:v>7.3832493316997061</c:v>
                </c:pt>
                <c:pt idx="6">
                  <c:v>7.4648266921655066</c:v>
                </c:pt>
                <c:pt idx="7">
                  <c:v>7.3497473980235624</c:v>
                </c:pt>
                <c:pt idx="8">
                  <c:v>7.020424249267867</c:v>
                </c:pt>
                <c:pt idx="9">
                  <c:v>7.1518388388112308</c:v>
                </c:pt>
                <c:pt idx="10">
                  <c:v>6.8414716432261695</c:v>
                </c:pt>
                <c:pt idx="11">
                  <c:v>6.8854841782955676</c:v>
                </c:pt>
                <c:pt idx="12">
                  <c:v>6.7415965513194571</c:v>
                </c:pt>
                <c:pt idx="13">
                  <c:v>6.3669935924100063</c:v>
                </c:pt>
                <c:pt idx="14">
                  <c:v>6.2598555625732315</c:v>
                </c:pt>
                <c:pt idx="15">
                  <c:v>6.1533500549580822</c:v>
                </c:pt>
                <c:pt idx="16">
                  <c:v>6.1849297992490824</c:v>
                </c:pt>
                <c:pt idx="17">
                  <c:v>6.1011730913388842</c:v>
                </c:pt>
                <c:pt idx="18">
                  <c:v>6.2375074648818911</c:v>
                </c:pt>
                <c:pt idx="19">
                  <c:v>6.8857081644221143</c:v>
                </c:pt>
                <c:pt idx="20">
                  <c:v>6.6255079268148744</c:v>
                </c:pt>
                <c:pt idx="21">
                  <c:v>6.7919734072527493</c:v>
                </c:pt>
                <c:pt idx="22">
                  <c:v>7.0079471781288909</c:v>
                </c:pt>
                <c:pt idx="23">
                  <c:v>7.6714077546877855</c:v>
                </c:pt>
                <c:pt idx="24">
                  <c:v>8.0420354650757577</c:v>
                </c:pt>
                <c:pt idx="25">
                  <c:v>7.8277625794713686</c:v>
                </c:pt>
                <c:pt idx="26">
                  <c:v>8.0545413489568123</c:v>
                </c:pt>
                <c:pt idx="27">
                  <c:v>7.6604845005821183</c:v>
                </c:pt>
                <c:pt idx="28">
                  <c:v>7.9827044405058984</c:v>
                </c:pt>
                <c:pt idx="29">
                  <c:v>8.301809134044845</c:v>
                </c:pt>
                <c:pt idx="30">
                  <c:v>9.3693022682518006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34-403E-BEFE-01956101A9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662336"/>
        <c:axId val="83639680"/>
      </c:barChart>
      <c:lineChart>
        <c:grouping val="standard"/>
        <c:varyColors val="0"/>
        <c:ser>
          <c:idx val="0"/>
          <c:order val="0"/>
          <c:tx>
            <c:strRef>
              <c:f>'f2'!$A$3</c:f>
              <c:strCache>
                <c:ptCount val="1"/>
                <c:pt idx="0">
                  <c:v>Emissioni totali nazionali</c:v>
                </c:pt>
              </c:strCache>
            </c:strRef>
          </c:tx>
          <c:marker>
            <c:symbol val="none"/>
          </c:marker>
          <c:cat>
            <c:numRef>
              <c:f>'f2'!$B$2:$AF$2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'f2'!$B$3:$AF$3</c:f>
              <c:numCache>
                <c:formatCode>#,##0</c:formatCode>
                <c:ptCount val="31"/>
                <c:pt idx="0">
                  <c:v>516260.18977686641</c:v>
                </c:pt>
                <c:pt idx="1">
                  <c:v>502150.50439659634</c:v>
                </c:pt>
                <c:pt idx="2">
                  <c:v>503172.7759695506</c:v>
                </c:pt>
                <c:pt idx="3">
                  <c:v>508993.62927257438</c:v>
                </c:pt>
                <c:pt idx="4">
                  <c:v>490109.09261918929</c:v>
                </c:pt>
                <c:pt idx="5">
                  <c:v>509920.42693986528</c:v>
                </c:pt>
                <c:pt idx="6">
                  <c:v>502823.91351216775</c:v>
                </c:pt>
                <c:pt idx="7">
                  <c:v>518838.30555514205</c:v>
                </c:pt>
                <c:pt idx="8">
                  <c:v>533708.82835814182</c:v>
                </c:pt>
                <c:pt idx="9">
                  <c:v>529814.6635298559</c:v>
                </c:pt>
                <c:pt idx="10">
                  <c:v>536177.4862242213</c:v>
                </c:pt>
                <c:pt idx="11">
                  <c:v>527505.06848485488</c:v>
                </c:pt>
                <c:pt idx="12">
                  <c:v>529083.38833002129</c:v>
                </c:pt>
                <c:pt idx="13">
                  <c:v>556122.2656475039</c:v>
                </c:pt>
                <c:pt idx="14">
                  <c:v>555568.90827316185</c:v>
                </c:pt>
                <c:pt idx="15">
                  <c:v>555666.82645579579</c:v>
                </c:pt>
                <c:pt idx="16">
                  <c:v>544191.78351094201</c:v>
                </c:pt>
                <c:pt idx="17">
                  <c:v>561551.26414606697</c:v>
                </c:pt>
                <c:pt idx="18">
                  <c:v>530476.14565854229</c:v>
                </c:pt>
                <c:pt idx="19">
                  <c:v>471359.59074611991</c:v>
                </c:pt>
                <c:pt idx="20">
                  <c:v>476268.24593893281</c:v>
                </c:pt>
                <c:pt idx="21">
                  <c:v>471621.15794483287</c:v>
                </c:pt>
                <c:pt idx="22">
                  <c:v>461385.78835247859</c:v>
                </c:pt>
                <c:pt idx="23">
                  <c:v>410809.33291279984</c:v>
                </c:pt>
                <c:pt idx="24">
                  <c:v>388805.5049781194</c:v>
                </c:pt>
                <c:pt idx="25">
                  <c:v>398666.48555034964</c:v>
                </c:pt>
                <c:pt idx="26">
                  <c:v>399039.49430827505</c:v>
                </c:pt>
                <c:pt idx="27">
                  <c:v>413600.02276001265</c:v>
                </c:pt>
                <c:pt idx="28">
                  <c:v>394101.81358202931</c:v>
                </c:pt>
                <c:pt idx="29">
                  <c:v>377672.45760193485</c:v>
                </c:pt>
                <c:pt idx="30">
                  <c:v>348846.95399599167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034-403E-BEFE-01956101A9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636224"/>
        <c:axId val="83637760"/>
      </c:lineChart>
      <c:catAx>
        <c:axId val="83636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3637760"/>
        <c:crosses val="autoZero"/>
        <c:auto val="1"/>
        <c:lblAlgn val="ctr"/>
        <c:lblOffset val="100"/>
        <c:noMultiLvlLbl val="0"/>
      </c:catAx>
      <c:valAx>
        <c:axId val="836377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b="0"/>
                </a:pPr>
                <a:r>
                  <a:rPr lang="it-IT" b="0"/>
                  <a:t>migliaia di t in CO2 equivalente</a:t>
                </a:r>
              </a:p>
            </c:rich>
          </c:tx>
          <c:layout>
            <c:manualLayout>
              <c:xMode val="edge"/>
              <c:yMode val="edge"/>
              <c:x val="1.3434087816622232E-2"/>
              <c:y val="0.11825204313915737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crossAx val="83636224"/>
        <c:crosses val="autoZero"/>
        <c:crossBetween val="between"/>
      </c:valAx>
      <c:valAx>
        <c:axId val="83639680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it-IT" sz="1000" b="0" i="0" u="none" strike="noStrike" baseline="0">
                    <a:effectLst/>
                  </a:rPr>
                  <a:t>Incidenza Agricoltura su Totale emissioni (%)</a:t>
                </a:r>
                <a:r>
                  <a:rPr lang="it-IT" sz="1000" b="1" i="0" u="none" strike="noStrike" baseline="0"/>
                  <a:t> </a:t>
                </a:r>
                <a:endParaRPr lang="it-IT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83662336"/>
        <c:crosses val="max"/>
        <c:crossBetween val="between"/>
      </c:valAx>
      <c:catAx>
        <c:axId val="836623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3639680"/>
        <c:crosses val="autoZero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9525</xdr:rowOff>
    </xdr:from>
    <xdr:to>
      <xdr:col>11</xdr:col>
      <xdr:colOff>104775</xdr:colOff>
      <xdr:row>51</xdr:row>
      <xdr:rowOff>140970</xdr:rowOff>
    </xdr:to>
    <xdr:pic>
      <xdr:nvPicPr>
        <xdr:cNvPr id="3" name="Immagine 2" descr="Anteprima immagine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2425"/>
          <a:ext cx="6810375" cy="85324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25173</xdr:colOff>
      <xdr:row>8</xdr:row>
      <xdr:rowOff>32658</xdr:rowOff>
    </xdr:from>
    <xdr:to>
      <xdr:col>13</xdr:col>
      <xdr:colOff>47625</xdr:colOff>
      <xdr:row>29</xdr:row>
      <xdr:rowOff>53068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40E8FF17-864C-47D3-99B8-B42E7ADA72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udora\attach\gen9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ndrea\Ambiente\2078\camp98\gen9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efano\Politiche%20comunitarie\2001\camp97\gen9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Tab_mis"/>
      <sheetName val="Trend94_98"/>
      <sheetName val="Premi_ha"/>
      <sheetName val="Premi_az"/>
      <sheetName val="Tab_premiaz"/>
      <sheetName val="Graf_sup"/>
      <sheetName val="Grafico1"/>
      <sheetName val="Sup_prev"/>
      <sheetName val="Fin_pre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Sup_prev94-97"/>
      <sheetName val="Fin_prev94-97"/>
      <sheetName val="Tab_mis-sup"/>
      <sheetName val="Tab_mis-sup 2"/>
      <sheetName val="Tab_mis-fin"/>
      <sheetName val="Trend94_98"/>
      <sheetName val="Premi_ha"/>
      <sheetName val="Premi_az"/>
      <sheetName val="Superf-medi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_appr"/>
      <sheetName val="Beneficiari"/>
      <sheetName val="Superficie"/>
      <sheetName val="Premi_tot"/>
      <sheetName val="Finanz"/>
      <sheetName val="Aima97_98"/>
      <sheetName val="confronti"/>
      <sheetName val="Tab_mis"/>
      <sheetName val="Trend94_97"/>
      <sheetName val="Premi_ha"/>
      <sheetName val="Premi_az"/>
      <sheetName val="Tab_premiaz"/>
      <sheetName val="Graf_sup"/>
      <sheetName val="Grafico1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tabSelected="1" zoomScale="80" zoomScaleNormal="80" workbookViewId="0">
      <selection activeCell="A2" sqref="A2"/>
    </sheetView>
  </sheetViews>
  <sheetFormatPr defaultRowHeight="13.8" x14ac:dyDescent="0.3"/>
  <cols>
    <col min="1" max="1" width="33.6640625" style="22" customWidth="1"/>
    <col min="2" max="2" width="13.44140625" style="22" customWidth="1"/>
    <col min="3" max="3" width="8.88671875" style="22"/>
    <col min="4" max="4" width="8.88671875" style="22" bestFit="1" customWidth="1"/>
    <col min="5" max="16384" width="8.88671875" style="22"/>
  </cols>
  <sheetData>
    <row r="1" spans="1:5" x14ac:dyDescent="0.3">
      <c r="A1" s="22" t="s">
        <v>0</v>
      </c>
    </row>
    <row r="3" spans="1:5" ht="55.2" x14ac:dyDescent="0.3">
      <c r="A3" s="23" t="s">
        <v>1</v>
      </c>
      <c r="B3" s="23" t="s">
        <v>2</v>
      </c>
      <c r="C3" s="23" t="s">
        <v>3</v>
      </c>
      <c r="D3" s="23" t="s">
        <v>4</v>
      </c>
      <c r="E3" s="23" t="s">
        <v>5</v>
      </c>
    </row>
    <row r="4" spans="1:5" ht="27.6" x14ac:dyDescent="0.3">
      <c r="A4" s="23" t="s">
        <v>6</v>
      </c>
      <c r="B4" s="23" t="s">
        <v>7</v>
      </c>
      <c r="C4" s="23" t="s">
        <v>8</v>
      </c>
      <c r="D4" s="23" t="s">
        <v>9</v>
      </c>
      <c r="E4" s="23" t="s">
        <v>10</v>
      </c>
    </row>
    <row r="5" spans="1:5" x14ac:dyDescent="0.3">
      <c r="A5" s="23" t="s">
        <v>11</v>
      </c>
      <c r="B5" s="23" t="s">
        <v>7</v>
      </c>
      <c r="C5" s="23" t="s">
        <v>12</v>
      </c>
      <c r="D5" s="23" t="s">
        <v>13</v>
      </c>
      <c r="E5" s="23" t="s">
        <v>14</v>
      </c>
    </row>
    <row r="6" spans="1:5" ht="41.4" x14ac:dyDescent="0.3">
      <c r="A6" s="23" t="s">
        <v>15</v>
      </c>
      <c r="B6" s="23" t="s">
        <v>16</v>
      </c>
      <c r="C6" s="23" t="s">
        <v>12</v>
      </c>
      <c r="D6" s="23" t="s">
        <v>13</v>
      </c>
      <c r="E6" s="23" t="s">
        <v>10</v>
      </c>
    </row>
    <row r="7" spans="1:5" x14ac:dyDescent="0.3">
      <c r="A7" s="23" t="s">
        <v>17</v>
      </c>
      <c r="B7" s="23" t="s">
        <v>7</v>
      </c>
      <c r="C7" s="23" t="s">
        <v>12</v>
      </c>
      <c r="D7" s="23" t="s">
        <v>13</v>
      </c>
      <c r="E7" s="23" t="s">
        <v>18</v>
      </c>
    </row>
    <row r="8" spans="1:5" ht="41.4" x14ac:dyDescent="0.3">
      <c r="A8" s="23" t="s">
        <v>19</v>
      </c>
      <c r="B8" s="23" t="s">
        <v>7</v>
      </c>
      <c r="C8" s="23" t="s">
        <v>20</v>
      </c>
      <c r="D8" s="23" t="s">
        <v>9</v>
      </c>
      <c r="E8" s="23" t="s">
        <v>10</v>
      </c>
    </row>
    <row r="9" spans="1:5" ht="41.4" x14ac:dyDescent="0.3">
      <c r="A9" s="23" t="s">
        <v>21</v>
      </c>
      <c r="B9" s="23" t="s">
        <v>16</v>
      </c>
      <c r="C9" s="23" t="s">
        <v>12</v>
      </c>
      <c r="D9" s="23" t="s">
        <v>22</v>
      </c>
      <c r="E9" s="23" t="s">
        <v>22</v>
      </c>
    </row>
    <row r="10" spans="1:5" ht="41.4" x14ac:dyDescent="0.3">
      <c r="A10" s="23" t="s">
        <v>23</v>
      </c>
      <c r="B10" s="23" t="s">
        <v>16</v>
      </c>
      <c r="C10" s="23" t="s">
        <v>12</v>
      </c>
      <c r="D10" s="23" t="s">
        <v>22</v>
      </c>
      <c r="E10" s="23" t="s">
        <v>22</v>
      </c>
    </row>
    <row r="12" spans="1:5" x14ac:dyDescent="0.3">
      <c r="A12" s="24" t="s">
        <v>258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10"/>
  <sheetViews>
    <sheetView zoomScale="80" zoomScaleNormal="80" workbookViewId="0">
      <selection activeCell="A2" sqref="A2"/>
    </sheetView>
  </sheetViews>
  <sheetFormatPr defaultColWidth="11.109375" defaultRowHeight="13.8" x14ac:dyDescent="0.3"/>
  <cols>
    <col min="1" max="1" width="45" style="25" customWidth="1"/>
    <col min="2" max="16384" width="11.109375" style="25"/>
  </cols>
  <sheetData>
    <row r="1" spans="1:4" x14ac:dyDescent="0.3">
      <c r="A1" s="60" t="s">
        <v>252</v>
      </c>
      <c r="B1" s="61"/>
      <c r="C1" s="61"/>
      <c r="D1" s="61"/>
    </row>
    <row r="2" spans="1:4" x14ac:dyDescent="0.3">
      <c r="A2" s="58"/>
      <c r="B2" s="59"/>
      <c r="C2" s="59"/>
      <c r="D2" s="59"/>
    </row>
    <row r="3" spans="1:4" ht="24" customHeight="1" x14ac:dyDescent="0.3">
      <c r="A3" s="62" t="s">
        <v>161</v>
      </c>
      <c r="B3" s="63" t="s">
        <v>162</v>
      </c>
      <c r="C3" s="63" t="s">
        <v>163</v>
      </c>
      <c r="D3" s="63" t="s">
        <v>164</v>
      </c>
    </row>
    <row r="4" spans="1:4" ht="27.6" x14ac:dyDescent="0.3">
      <c r="A4" s="64"/>
      <c r="B4" s="65" t="s">
        <v>165</v>
      </c>
      <c r="C4" s="65" t="s">
        <v>165</v>
      </c>
      <c r="D4" s="65" t="s">
        <v>256</v>
      </c>
    </row>
    <row r="5" spans="1:4" ht="26.4" customHeight="1" x14ac:dyDescent="0.3">
      <c r="A5" s="66" t="s">
        <v>166</v>
      </c>
      <c r="B5" s="67">
        <v>28</v>
      </c>
      <c r="C5" s="67">
        <v>45</v>
      </c>
      <c r="D5" s="67">
        <v>356</v>
      </c>
    </row>
    <row r="6" spans="1:4" ht="26.4" customHeight="1" x14ac:dyDescent="0.3">
      <c r="A6" s="66" t="s">
        <v>167</v>
      </c>
      <c r="B6" s="68">
        <v>14</v>
      </c>
      <c r="C6" s="68">
        <v>16</v>
      </c>
      <c r="D6" s="68">
        <v>140</v>
      </c>
    </row>
    <row r="7" spans="1:4" ht="13.5" customHeight="1" x14ac:dyDescent="0.3">
      <c r="A7" s="66" t="s">
        <v>168</v>
      </c>
      <c r="B7" s="68"/>
      <c r="C7" s="68"/>
      <c r="D7" s="68"/>
    </row>
    <row r="8" spans="1:4" x14ac:dyDescent="0.3">
      <c r="A8" s="69" t="s">
        <v>169</v>
      </c>
      <c r="B8" s="65">
        <v>42</v>
      </c>
      <c r="C8" s="65">
        <v>61</v>
      </c>
      <c r="D8" s="65">
        <v>496</v>
      </c>
    </row>
    <row r="10" spans="1:4" ht="12.75" customHeight="1" x14ac:dyDescent="0.3">
      <c r="A10" s="21" t="s">
        <v>170</v>
      </c>
    </row>
  </sheetData>
  <mergeCells count="5">
    <mergeCell ref="A1:D1"/>
    <mergeCell ref="A3:A4"/>
    <mergeCell ref="B6:B7"/>
    <mergeCell ref="C6:C7"/>
    <mergeCell ref="D6:D7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16"/>
  <sheetViews>
    <sheetView zoomScale="80" zoomScaleNormal="80" workbookViewId="0">
      <selection activeCell="A2" sqref="A2"/>
    </sheetView>
  </sheetViews>
  <sheetFormatPr defaultColWidth="11.109375" defaultRowHeight="13.8" x14ac:dyDescent="0.3"/>
  <cols>
    <col min="1" max="1" width="18.44140625" style="25" customWidth="1"/>
    <col min="2" max="16384" width="11.109375" style="25"/>
  </cols>
  <sheetData>
    <row r="1" spans="1:10" x14ac:dyDescent="0.3">
      <c r="A1" s="70" t="s">
        <v>253</v>
      </c>
      <c r="B1" s="71"/>
      <c r="C1" s="71"/>
      <c r="D1" s="71"/>
      <c r="E1" s="71"/>
      <c r="F1" s="71"/>
      <c r="G1" s="71"/>
      <c r="H1" s="71"/>
      <c r="I1" s="71"/>
      <c r="J1" s="71"/>
    </row>
    <row r="2" spans="1:10" x14ac:dyDescent="0.3">
      <c r="A2" s="72"/>
      <c r="B2" s="73"/>
      <c r="C2" s="73"/>
      <c r="D2" s="73"/>
      <c r="E2" s="73"/>
      <c r="F2" s="73"/>
      <c r="G2" s="73"/>
      <c r="H2" s="73"/>
      <c r="I2" s="73"/>
      <c r="J2" s="73"/>
    </row>
    <row r="3" spans="1:10" ht="55.2" x14ac:dyDescent="0.3">
      <c r="A3" s="67" t="s">
        <v>171</v>
      </c>
      <c r="B3" s="67" t="s">
        <v>163</v>
      </c>
      <c r="C3" s="67" t="s">
        <v>172</v>
      </c>
      <c r="D3" s="67" t="s">
        <v>173</v>
      </c>
      <c r="E3" s="67" t="s">
        <v>174</v>
      </c>
      <c r="F3" s="67" t="s">
        <v>175</v>
      </c>
      <c r="G3" s="67" t="s">
        <v>176</v>
      </c>
      <c r="H3" s="67" t="s">
        <v>177</v>
      </c>
      <c r="I3" s="67" t="s">
        <v>178</v>
      </c>
      <c r="J3" s="67" t="s">
        <v>179</v>
      </c>
    </row>
    <row r="4" spans="1:10" x14ac:dyDescent="0.3">
      <c r="A4" s="65"/>
      <c r="B4" s="65" t="s">
        <v>165</v>
      </c>
      <c r="C4" s="65" t="s">
        <v>255</v>
      </c>
      <c r="D4" s="65" t="s">
        <v>180</v>
      </c>
      <c r="E4" s="65" t="s">
        <v>181</v>
      </c>
      <c r="F4" s="65" t="s">
        <v>181</v>
      </c>
      <c r="G4" s="65" t="s">
        <v>182</v>
      </c>
      <c r="H4" s="65" t="s">
        <v>182</v>
      </c>
      <c r="I4" s="65" t="s">
        <v>182</v>
      </c>
      <c r="J4" s="65" t="s">
        <v>165</v>
      </c>
    </row>
    <row r="5" spans="1:10" x14ac:dyDescent="0.3">
      <c r="A5" s="67"/>
      <c r="B5" s="67"/>
      <c r="C5" s="67"/>
      <c r="D5" s="67"/>
      <c r="E5" s="67"/>
      <c r="F5" s="67"/>
      <c r="G5" s="67"/>
      <c r="H5" s="67"/>
      <c r="I5" s="67"/>
      <c r="J5" s="67"/>
    </row>
    <row r="6" spans="1:10" x14ac:dyDescent="0.3">
      <c r="A6" s="78" t="s">
        <v>183</v>
      </c>
      <c r="B6" s="75">
        <v>15</v>
      </c>
      <c r="C6" s="75" t="s">
        <v>184</v>
      </c>
      <c r="D6" s="75" t="s">
        <v>185</v>
      </c>
      <c r="E6" s="75" t="s">
        <v>186</v>
      </c>
      <c r="F6" s="75">
        <v>127</v>
      </c>
      <c r="G6" s="75" t="s">
        <v>187</v>
      </c>
      <c r="H6" s="75" t="s">
        <v>188</v>
      </c>
      <c r="I6" s="75" t="s">
        <v>189</v>
      </c>
      <c r="J6" s="75">
        <v>74</v>
      </c>
    </row>
    <row r="7" spans="1:10" x14ac:dyDescent="0.3">
      <c r="A7" s="78" t="s">
        <v>190</v>
      </c>
      <c r="B7" s="75">
        <v>30</v>
      </c>
      <c r="C7" s="75" t="s">
        <v>191</v>
      </c>
      <c r="D7" s="75">
        <v>1673</v>
      </c>
      <c r="E7" s="75" t="s">
        <v>192</v>
      </c>
      <c r="F7" s="75" t="s">
        <v>193</v>
      </c>
      <c r="G7" s="75" t="s">
        <v>194</v>
      </c>
      <c r="H7" s="75" t="s">
        <v>195</v>
      </c>
      <c r="I7" s="75" t="s">
        <v>196</v>
      </c>
      <c r="J7" s="75">
        <v>26</v>
      </c>
    </row>
    <row r="8" spans="1:10" x14ac:dyDescent="0.3">
      <c r="A8" s="78" t="s">
        <v>197</v>
      </c>
      <c r="B8" s="75" t="s">
        <v>198</v>
      </c>
      <c r="C8" s="75" t="s">
        <v>198</v>
      </c>
      <c r="D8" s="75" t="s">
        <v>198</v>
      </c>
      <c r="E8" s="75"/>
      <c r="F8" s="75" t="s">
        <v>198</v>
      </c>
      <c r="G8" s="75" t="s">
        <v>198</v>
      </c>
      <c r="H8" s="75" t="s">
        <v>198</v>
      </c>
      <c r="I8" s="75" t="s">
        <v>198</v>
      </c>
      <c r="J8" s="75" t="s">
        <v>198</v>
      </c>
    </row>
    <row r="9" spans="1:10" x14ac:dyDescent="0.3">
      <c r="A9" s="78" t="s">
        <v>199</v>
      </c>
      <c r="B9" s="75">
        <v>3</v>
      </c>
      <c r="C9" s="75" t="s">
        <v>200</v>
      </c>
      <c r="D9" s="75">
        <v>0</v>
      </c>
      <c r="E9" s="75" t="s">
        <v>201</v>
      </c>
      <c r="F9" s="75" t="s">
        <v>202</v>
      </c>
      <c r="G9" s="75" t="s">
        <v>189</v>
      </c>
      <c r="H9" s="75" t="s">
        <v>203</v>
      </c>
      <c r="I9" s="75" t="s">
        <v>198</v>
      </c>
      <c r="J9" s="75">
        <v>4</v>
      </c>
    </row>
    <row r="10" spans="1:10" x14ac:dyDescent="0.3">
      <c r="A10" s="78" t="s">
        <v>204</v>
      </c>
      <c r="B10" s="75">
        <v>9</v>
      </c>
      <c r="C10" s="75" t="s">
        <v>205</v>
      </c>
      <c r="D10" s="75">
        <v>725</v>
      </c>
      <c r="E10" s="75" t="s">
        <v>206</v>
      </c>
      <c r="F10" s="75" t="s">
        <v>207</v>
      </c>
      <c r="G10" s="75" t="s">
        <v>208</v>
      </c>
      <c r="H10" s="75" t="s">
        <v>209</v>
      </c>
      <c r="I10" s="75" t="s">
        <v>210</v>
      </c>
      <c r="J10" s="75">
        <v>3</v>
      </c>
    </row>
    <row r="11" spans="1:10" x14ac:dyDescent="0.3">
      <c r="A11" s="78" t="s">
        <v>116</v>
      </c>
      <c r="B11" s="75">
        <v>1</v>
      </c>
      <c r="C11" s="75" t="s">
        <v>211</v>
      </c>
      <c r="D11" s="75">
        <v>0</v>
      </c>
      <c r="E11" s="75">
        <v>0</v>
      </c>
      <c r="F11" s="75">
        <v>0</v>
      </c>
      <c r="G11" s="75">
        <v>27</v>
      </c>
      <c r="H11" s="75">
        <v>27</v>
      </c>
      <c r="I11" s="75">
        <v>0</v>
      </c>
      <c r="J11" s="75">
        <v>0</v>
      </c>
    </row>
    <row r="12" spans="1:10" x14ac:dyDescent="0.3">
      <c r="A12" s="78" t="s">
        <v>40</v>
      </c>
      <c r="B12" s="75">
        <v>3</v>
      </c>
      <c r="C12" s="75" t="s">
        <v>212</v>
      </c>
      <c r="D12" s="75">
        <v>0</v>
      </c>
      <c r="E12" s="75" t="s">
        <v>213</v>
      </c>
      <c r="F12" s="75">
        <v>0</v>
      </c>
      <c r="G12" s="75" t="s">
        <v>214</v>
      </c>
      <c r="H12" s="75" t="s">
        <v>215</v>
      </c>
      <c r="I12" s="75">
        <v>0</v>
      </c>
      <c r="J12" s="75">
        <v>5</v>
      </c>
    </row>
    <row r="13" spans="1:10" x14ac:dyDescent="0.3">
      <c r="A13" s="79" t="s">
        <v>169</v>
      </c>
      <c r="B13" s="76">
        <v>61</v>
      </c>
      <c r="C13" s="76">
        <v>496</v>
      </c>
      <c r="D13" s="77" t="s">
        <v>216</v>
      </c>
      <c r="E13" s="77" t="s">
        <v>217</v>
      </c>
      <c r="F13" s="76" t="s">
        <v>218</v>
      </c>
      <c r="G13" s="76" t="s">
        <v>219</v>
      </c>
      <c r="H13" s="76" t="s">
        <v>220</v>
      </c>
      <c r="I13" s="76" t="s">
        <v>221</v>
      </c>
      <c r="J13" s="76">
        <v>112</v>
      </c>
    </row>
    <row r="14" spans="1:10" x14ac:dyDescent="0.3">
      <c r="A14" s="74"/>
      <c r="B14" s="74"/>
      <c r="C14" s="74"/>
      <c r="D14" s="74"/>
      <c r="E14" s="74"/>
      <c r="F14" s="74"/>
      <c r="G14" s="74"/>
      <c r="H14" s="74"/>
      <c r="I14" s="74"/>
      <c r="J14" s="74"/>
    </row>
    <row r="16" spans="1:10" x14ac:dyDescent="0.3">
      <c r="A16" s="80" t="s">
        <v>170</v>
      </c>
      <c r="B16" s="80"/>
      <c r="C16" s="80"/>
      <c r="D16" s="80"/>
      <c r="E16" s="80"/>
      <c r="F16" s="80"/>
      <c r="G16" s="80"/>
      <c r="H16" s="80"/>
      <c r="I16" s="80"/>
      <c r="J16" s="80"/>
    </row>
  </sheetData>
  <mergeCells count="2">
    <mergeCell ref="A1:J1"/>
    <mergeCell ref="A16:J16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H31"/>
  <sheetViews>
    <sheetView topLeftCell="A7" zoomScale="80" zoomScaleNormal="80" workbookViewId="0">
      <selection activeCell="A8" sqref="A8"/>
    </sheetView>
  </sheetViews>
  <sheetFormatPr defaultColWidth="11.6640625" defaultRowHeight="13.8" x14ac:dyDescent="0.3"/>
  <cols>
    <col min="1" max="1" width="40.88671875" style="1" customWidth="1"/>
    <col min="2" max="20" width="9.88671875" style="1" customWidth="1"/>
    <col min="21" max="16384" width="11.6640625" style="1"/>
  </cols>
  <sheetData>
    <row r="1" spans="1:34" x14ac:dyDescent="0.3">
      <c r="A1" s="30" t="s">
        <v>222</v>
      </c>
    </row>
    <row r="2" spans="1:34" x14ac:dyDescent="0.3">
      <c r="B2" s="1">
        <v>1990</v>
      </c>
      <c r="C2" s="1">
        <v>1991</v>
      </c>
      <c r="D2" s="1">
        <v>1992</v>
      </c>
      <c r="E2" s="1">
        <v>1993</v>
      </c>
      <c r="F2" s="1">
        <v>1994</v>
      </c>
      <c r="G2" s="1">
        <v>1995</v>
      </c>
      <c r="H2" s="1">
        <v>1996</v>
      </c>
      <c r="I2" s="1">
        <v>1997</v>
      </c>
      <c r="J2" s="1">
        <v>1998</v>
      </c>
      <c r="K2" s="1">
        <v>1999</v>
      </c>
      <c r="L2" s="1">
        <v>2000</v>
      </c>
      <c r="M2" s="1">
        <v>2001</v>
      </c>
      <c r="N2" s="1">
        <v>2002</v>
      </c>
      <c r="O2" s="1">
        <v>2003</v>
      </c>
      <c r="P2" s="1">
        <v>2004</v>
      </c>
      <c r="Q2" s="1">
        <v>2005</v>
      </c>
      <c r="R2" s="1">
        <v>2006</v>
      </c>
      <c r="S2" s="1">
        <v>2007</v>
      </c>
      <c r="T2" s="1">
        <v>2008</v>
      </c>
      <c r="U2" s="1">
        <v>2009</v>
      </c>
      <c r="V2" s="1">
        <v>2010</v>
      </c>
      <c r="W2" s="1">
        <v>2011</v>
      </c>
      <c r="X2" s="1">
        <v>2012</v>
      </c>
      <c r="Y2" s="1">
        <v>2013</v>
      </c>
      <c r="Z2" s="1">
        <v>2014</v>
      </c>
      <c r="AA2" s="1">
        <v>2015</v>
      </c>
      <c r="AB2" s="1">
        <v>2016</v>
      </c>
      <c r="AC2" s="1">
        <v>2017</v>
      </c>
      <c r="AD2" s="1">
        <v>2018</v>
      </c>
      <c r="AE2" s="1">
        <v>2019</v>
      </c>
      <c r="AF2" s="1">
        <v>2020</v>
      </c>
    </row>
    <row r="3" spans="1:34" x14ac:dyDescent="0.3">
      <c r="A3" s="1" t="s">
        <v>223</v>
      </c>
      <c r="B3" s="5">
        <v>516260.18977686641</v>
      </c>
      <c r="C3" s="5">
        <v>502150.50439659634</v>
      </c>
      <c r="D3" s="5">
        <v>503172.7759695506</v>
      </c>
      <c r="E3" s="5">
        <v>508993.62927257438</v>
      </c>
      <c r="F3" s="5">
        <v>490109.09261918929</v>
      </c>
      <c r="G3" s="5">
        <v>509920.42693986528</v>
      </c>
      <c r="H3" s="5">
        <v>502823.91351216775</v>
      </c>
      <c r="I3" s="5">
        <v>518838.30555514205</v>
      </c>
      <c r="J3" s="5">
        <v>533708.82835814182</v>
      </c>
      <c r="K3" s="5">
        <v>529814.6635298559</v>
      </c>
      <c r="L3" s="5">
        <v>536177.4862242213</v>
      </c>
      <c r="M3" s="5">
        <v>527505.06848485488</v>
      </c>
      <c r="N3" s="5">
        <v>529083.38833002129</v>
      </c>
      <c r="O3" s="5">
        <v>556122.2656475039</v>
      </c>
      <c r="P3" s="5">
        <v>555568.90827316185</v>
      </c>
      <c r="Q3" s="5">
        <v>555666.82645579579</v>
      </c>
      <c r="R3" s="5">
        <v>544191.78351094201</v>
      </c>
      <c r="S3" s="5">
        <v>561551.26414606697</v>
      </c>
      <c r="T3" s="5">
        <v>530476.14565854229</v>
      </c>
      <c r="U3" s="5">
        <v>471359.59074611991</v>
      </c>
      <c r="V3" s="5">
        <v>476268.24593893281</v>
      </c>
      <c r="W3" s="5">
        <v>471621.15794483287</v>
      </c>
      <c r="X3" s="5">
        <v>461385.78835247859</v>
      </c>
      <c r="Y3" s="5">
        <v>410809.33291279984</v>
      </c>
      <c r="Z3" s="5">
        <v>388805.5049781194</v>
      </c>
      <c r="AA3" s="5">
        <v>398666.48555034964</v>
      </c>
      <c r="AB3" s="5">
        <v>399039.49430827505</v>
      </c>
      <c r="AC3" s="5">
        <v>413600.02276001265</v>
      </c>
      <c r="AD3" s="5">
        <v>394101.81358202931</v>
      </c>
      <c r="AE3" s="5">
        <v>377672.45760193485</v>
      </c>
      <c r="AF3" s="5">
        <v>348846.95399599167</v>
      </c>
      <c r="AG3" s="5"/>
      <c r="AH3" s="5"/>
    </row>
    <row r="4" spans="1:34" x14ac:dyDescent="0.3">
      <c r="A4" s="1" t="s">
        <v>224</v>
      </c>
      <c r="B4" s="20">
        <v>7.1474690065414039</v>
      </c>
      <c r="C4" s="20">
        <v>7.5330285091444118</v>
      </c>
      <c r="D4" s="20">
        <v>7.4359688106634261</v>
      </c>
      <c r="E4" s="20">
        <v>7.432760405395074</v>
      </c>
      <c r="F4" s="20">
        <v>7.6653631079367104</v>
      </c>
      <c r="G4" s="20">
        <v>7.3832493316997061</v>
      </c>
      <c r="H4" s="20">
        <v>7.4648266921655066</v>
      </c>
      <c r="I4" s="20">
        <v>7.3497473980235624</v>
      </c>
      <c r="J4" s="20">
        <v>7.020424249267867</v>
      </c>
      <c r="K4" s="20">
        <v>7.1518388388112308</v>
      </c>
      <c r="L4" s="20">
        <v>6.8414716432261695</v>
      </c>
      <c r="M4" s="20">
        <v>6.8854841782955676</v>
      </c>
      <c r="N4" s="20">
        <v>6.7415965513194571</v>
      </c>
      <c r="O4" s="20">
        <v>6.3669935924100063</v>
      </c>
      <c r="P4" s="20">
        <v>6.2598555625732315</v>
      </c>
      <c r="Q4" s="20">
        <v>6.1533500549580822</v>
      </c>
      <c r="R4" s="20">
        <v>6.1849297992490824</v>
      </c>
      <c r="S4" s="20">
        <v>6.1011730913388842</v>
      </c>
      <c r="T4" s="20">
        <v>6.2375074648818911</v>
      </c>
      <c r="U4" s="20">
        <v>6.8857081644221143</v>
      </c>
      <c r="V4" s="20">
        <v>6.6255079268148744</v>
      </c>
      <c r="W4" s="20">
        <v>6.7919734072527493</v>
      </c>
      <c r="X4" s="20">
        <v>7.0079471781288909</v>
      </c>
      <c r="Y4" s="20">
        <v>7.6714077546877855</v>
      </c>
      <c r="Z4" s="20">
        <v>8.0420354650757577</v>
      </c>
      <c r="AA4" s="20">
        <v>7.8277625794713686</v>
      </c>
      <c r="AB4" s="20">
        <v>8.0545413489568123</v>
      </c>
      <c r="AC4" s="20">
        <v>7.6604845005821183</v>
      </c>
      <c r="AD4" s="20">
        <v>7.9827044405058984</v>
      </c>
      <c r="AE4" s="20">
        <v>8.301809134044845</v>
      </c>
      <c r="AF4" s="20">
        <v>9.3693022682518006</v>
      </c>
      <c r="AG4" s="5"/>
      <c r="AH4" s="5"/>
    </row>
    <row r="7" spans="1:34" x14ac:dyDescent="0.3">
      <c r="A7" s="1" t="s">
        <v>225</v>
      </c>
    </row>
    <row r="31" spans="1:1" x14ac:dyDescent="0.3">
      <c r="A31" s="17" t="s">
        <v>244</v>
      </c>
    </row>
  </sheetData>
  <printOptions gridLines="1"/>
  <pageMargins left="0.75" right="0.75" top="1" bottom="1" header="0.5" footer="0.5"/>
  <pageSetup paperSize="9" scale="60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I32"/>
  <sheetViews>
    <sheetView zoomScale="80" zoomScaleNormal="80" workbookViewId="0">
      <selection activeCell="A2" sqref="A2"/>
    </sheetView>
  </sheetViews>
  <sheetFormatPr defaultColWidth="11.109375" defaultRowHeight="13.8" x14ac:dyDescent="0.3"/>
  <cols>
    <col min="1" max="1" width="47.6640625" style="1" customWidth="1"/>
    <col min="2" max="5" width="11.44140625" style="1" customWidth="1"/>
    <col min="6" max="6" width="3" style="1" customWidth="1"/>
    <col min="7" max="8" width="12.44140625" style="1" customWidth="1"/>
    <col min="9" max="16384" width="11.109375" style="1"/>
  </cols>
  <sheetData>
    <row r="1" spans="1:9" x14ac:dyDescent="0.3">
      <c r="A1" s="29" t="s">
        <v>226</v>
      </c>
    </row>
    <row r="2" spans="1:9" x14ac:dyDescent="0.3">
      <c r="A2" s="29"/>
    </row>
    <row r="3" spans="1:9" ht="15" x14ac:dyDescent="0.35">
      <c r="A3" s="2"/>
      <c r="B3" s="2"/>
      <c r="C3" s="2"/>
      <c r="D3" s="2"/>
      <c r="E3" s="2"/>
      <c r="F3" s="2"/>
      <c r="G3" s="2"/>
      <c r="H3" s="3" t="s">
        <v>227</v>
      </c>
    </row>
    <row r="4" spans="1:9" x14ac:dyDescent="0.3">
      <c r="B4" s="83"/>
      <c r="C4" s="83"/>
      <c r="D4" s="83"/>
      <c r="E4" s="83"/>
      <c r="G4" s="35" t="s">
        <v>228</v>
      </c>
      <c r="H4" s="35"/>
    </row>
    <row r="5" spans="1:9" x14ac:dyDescent="0.3">
      <c r="E5" s="82" t="s">
        <v>229</v>
      </c>
      <c r="F5" s="82"/>
      <c r="G5" s="82"/>
      <c r="H5" s="82" t="s">
        <v>230</v>
      </c>
    </row>
    <row r="6" spans="1:9" x14ac:dyDescent="0.3">
      <c r="A6" s="2"/>
      <c r="B6" s="81">
        <v>1990</v>
      </c>
      <c r="C6" s="81">
        <v>2010</v>
      </c>
      <c r="D6" s="84">
        <v>2020</v>
      </c>
      <c r="E6" s="81" t="s">
        <v>231</v>
      </c>
      <c r="F6" s="4"/>
      <c r="G6" s="81">
        <v>2020</v>
      </c>
      <c r="H6" s="81" t="s">
        <v>231</v>
      </c>
    </row>
    <row r="7" spans="1:9" x14ac:dyDescent="0.3">
      <c r="G7" s="5"/>
    </row>
    <row r="8" spans="1:9" x14ac:dyDescent="0.3">
      <c r="A8" s="6" t="s">
        <v>232</v>
      </c>
      <c r="B8" s="5">
        <v>519907.93652764335</v>
      </c>
      <c r="C8" s="5">
        <v>517804.06445779686</v>
      </c>
      <c r="D8" s="5">
        <v>381247.96212970448</v>
      </c>
      <c r="E8" s="7">
        <v>-26.670101503743126</v>
      </c>
      <c r="F8" s="5"/>
      <c r="G8" s="5">
        <v>3698853.3815088691</v>
      </c>
      <c r="H8" s="7">
        <v>10.307193143573116</v>
      </c>
    </row>
    <row r="9" spans="1:9" x14ac:dyDescent="0.3">
      <c r="A9" s="6" t="s">
        <v>233</v>
      </c>
      <c r="B9" s="5">
        <v>516260.18977686641</v>
      </c>
      <c r="C9" s="5">
        <v>476268.24593893281</v>
      </c>
      <c r="D9" s="5">
        <v>348846.95399599167</v>
      </c>
      <c r="E9" s="7">
        <v>-32.428073885230759</v>
      </c>
      <c r="F9" s="5"/>
      <c r="G9" s="5">
        <v>3472984.8001728333</v>
      </c>
      <c r="H9" s="7">
        <v>10.044586258443493</v>
      </c>
    </row>
    <row r="10" spans="1:9" x14ac:dyDescent="0.3">
      <c r="B10" s="5"/>
      <c r="C10" s="5"/>
      <c r="D10" s="5"/>
      <c r="E10" s="7"/>
      <c r="F10" s="8"/>
      <c r="G10" s="5"/>
      <c r="H10" s="7"/>
    </row>
    <row r="11" spans="1:9" x14ac:dyDescent="0.3">
      <c r="A11" s="9" t="s">
        <v>234</v>
      </c>
      <c r="B11" s="5">
        <v>36899.537057413363</v>
      </c>
      <c r="C11" s="5">
        <v>31555.190387586157</v>
      </c>
      <c r="D11" s="5">
        <v>32684.525573473766</v>
      </c>
      <c r="E11" s="7">
        <v>-11.422938660128199</v>
      </c>
      <c r="F11" s="8"/>
      <c r="G11" s="5">
        <v>422842.68851563975</v>
      </c>
      <c r="H11" s="7">
        <v>7.7297128367550938</v>
      </c>
      <c r="I11" s="10"/>
    </row>
    <row r="12" spans="1:9" x14ac:dyDescent="0.3">
      <c r="A12" s="11" t="s">
        <v>235</v>
      </c>
      <c r="B12" s="5">
        <v>15564.440738089806</v>
      </c>
      <c r="C12" s="5">
        <v>12884.039029459847</v>
      </c>
      <c r="D12" s="5">
        <v>13534.851475194757</v>
      </c>
      <c r="E12" s="7">
        <v>-13.039911276273301</v>
      </c>
      <c r="F12" s="8"/>
      <c r="G12" s="5">
        <v>184956.47941253465</v>
      </c>
      <c r="H12" s="7">
        <v>7.3178574322914418</v>
      </c>
      <c r="I12" s="12"/>
    </row>
    <row r="13" spans="1:9" x14ac:dyDescent="0.3">
      <c r="A13" s="11" t="s">
        <v>236</v>
      </c>
      <c r="B13" s="13">
        <v>7676.1958831781176</v>
      </c>
      <c r="C13" s="5">
        <v>6873.6729460156303</v>
      </c>
      <c r="D13" s="5">
        <v>6224.9193565257119</v>
      </c>
      <c r="E13" s="7">
        <v>-18.906194536186661</v>
      </c>
      <c r="F13" s="8"/>
      <c r="G13" s="5">
        <v>63341.79605495352</v>
      </c>
      <c r="H13" s="7">
        <v>9.8275068662801264</v>
      </c>
      <c r="I13" s="12"/>
    </row>
    <row r="14" spans="1:9" x14ac:dyDescent="0.3">
      <c r="A14" s="11" t="s">
        <v>237</v>
      </c>
      <c r="B14" s="13">
        <v>1876.4634387899514</v>
      </c>
      <c r="C14" s="5">
        <v>1822.1889536629299</v>
      </c>
      <c r="D14" s="5">
        <v>1582.0454721504966</v>
      </c>
      <c r="E14" s="7">
        <v>-15.690045462826177</v>
      </c>
      <c r="F14" s="8"/>
      <c r="G14" s="5">
        <v>2441.0223258649407</v>
      </c>
      <c r="H14" s="7">
        <v>64.810774378719444</v>
      </c>
      <c r="I14" s="12"/>
    </row>
    <row r="15" spans="1:9" x14ac:dyDescent="0.3">
      <c r="A15" s="11" t="s">
        <v>238</v>
      </c>
      <c r="B15" s="13">
        <v>11253.849074890524</v>
      </c>
      <c r="C15" s="5">
        <v>9574.9810878780536</v>
      </c>
      <c r="D15" s="5">
        <v>10820.459078706423</v>
      </c>
      <c r="E15" s="7">
        <v>-3.8510379275573854</v>
      </c>
      <c r="F15" s="8"/>
      <c r="G15" s="5">
        <v>158676.05214022967</v>
      </c>
      <c r="H15" s="7">
        <v>6.8192136952990632</v>
      </c>
      <c r="I15" s="12"/>
    </row>
    <row r="16" spans="1:9" x14ac:dyDescent="0.3">
      <c r="A16" s="11" t="s">
        <v>239</v>
      </c>
      <c r="B16" s="13">
        <v>528.59</v>
      </c>
      <c r="C16" s="5">
        <v>400.31</v>
      </c>
      <c r="D16" s="5">
        <v>522</v>
      </c>
      <c r="E16" s="7">
        <v>-1.246712953328668</v>
      </c>
      <c r="F16" s="8"/>
      <c r="G16" s="5">
        <v>13427.338582056982</v>
      </c>
      <c r="H16" s="7">
        <v>3.8875909534116548</v>
      </c>
      <c r="I16" s="12"/>
    </row>
    <row r="17" spans="1:8" x14ac:dyDescent="0.3">
      <c r="G17" s="5"/>
      <c r="H17" s="8"/>
    </row>
    <row r="18" spans="1:8" x14ac:dyDescent="0.3">
      <c r="A18" s="6" t="s">
        <v>240</v>
      </c>
      <c r="B18" s="7">
        <v>7.0973213649819753</v>
      </c>
      <c r="C18" s="7">
        <v>6.0940406909760805</v>
      </c>
      <c r="D18" s="7">
        <v>8.573036139234274</v>
      </c>
      <c r="E18" s="14" t="s">
        <v>198</v>
      </c>
      <c r="F18" s="7"/>
      <c r="G18" s="7">
        <v>11.431723426224318</v>
      </c>
      <c r="H18" s="14" t="s">
        <v>198</v>
      </c>
    </row>
    <row r="19" spans="1:8" x14ac:dyDescent="0.3">
      <c r="A19" s="6"/>
      <c r="B19" s="8"/>
      <c r="C19" s="8"/>
      <c r="D19" s="8"/>
      <c r="E19" s="8"/>
      <c r="F19" s="8"/>
      <c r="G19" s="5"/>
      <c r="H19" s="8"/>
    </row>
    <row r="20" spans="1:8" x14ac:dyDescent="0.3">
      <c r="A20" s="1" t="s">
        <v>241</v>
      </c>
      <c r="B20" s="15"/>
      <c r="C20" s="15"/>
      <c r="D20" s="15"/>
      <c r="G20" s="5"/>
      <c r="H20" s="8"/>
    </row>
    <row r="21" spans="1:8" x14ac:dyDescent="0.3">
      <c r="A21" s="9" t="s">
        <v>234</v>
      </c>
      <c r="B21" s="7">
        <v>100</v>
      </c>
      <c r="C21" s="7">
        <v>100</v>
      </c>
      <c r="D21" s="7">
        <v>100</v>
      </c>
      <c r="E21" s="14" t="s">
        <v>198</v>
      </c>
      <c r="F21" s="16"/>
      <c r="G21" s="7">
        <v>100</v>
      </c>
      <c r="H21" s="14" t="s">
        <v>198</v>
      </c>
    </row>
    <row r="22" spans="1:8" x14ac:dyDescent="0.3">
      <c r="A22" s="11" t="s">
        <v>235</v>
      </c>
      <c r="B22" s="7">
        <v>42.180585392907538</v>
      </c>
      <c r="C22" s="7">
        <v>40.830173645627696</v>
      </c>
      <c r="D22" s="7">
        <v>41.410579586871606</v>
      </c>
      <c r="E22" s="14" t="s">
        <v>198</v>
      </c>
      <c r="F22" s="16"/>
      <c r="G22" s="7">
        <v>43.741203155672785</v>
      </c>
      <c r="H22" s="14" t="s">
        <v>198</v>
      </c>
    </row>
    <row r="23" spans="1:8" x14ac:dyDescent="0.3">
      <c r="A23" s="11" t="s">
        <v>236</v>
      </c>
      <c r="B23" s="7">
        <v>20.802959861622217</v>
      </c>
      <c r="C23" s="7">
        <v>21.783018456195848</v>
      </c>
      <c r="D23" s="7">
        <v>19.04546340295591</v>
      </c>
      <c r="E23" s="14" t="s">
        <v>198</v>
      </c>
      <c r="F23" s="16"/>
      <c r="G23" s="7">
        <v>14.979990851281018</v>
      </c>
      <c r="H23" s="14" t="s">
        <v>198</v>
      </c>
    </row>
    <row r="24" spans="1:8" x14ac:dyDescent="0.3">
      <c r="A24" s="11" t="s">
        <v>237</v>
      </c>
      <c r="B24" s="7">
        <v>5.0853305716824906</v>
      </c>
      <c r="C24" s="7">
        <v>5.7746092838653285</v>
      </c>
      <c r="D24" s="7">
        <v>4.8403501179605897</v>
      </c>
      <c r="E24" s="14" t="s">
        <v>198</v>
      </c>
      <c r="F24" s="16"/>
      <c r="G24" s="7">
        <v>0.57728852648108497</v>
      </c>
      <c r="H24" s="14" t="s">
        <v>198</v>
      </c>
    </row>
    <row r="25" spans="1:8" x14ac:dyDescent="0.3">
      <c r="A25" s="11" t="s">
        <v>238</v>
      </c>
      <c r="B25" s="7">
        <v>30.498618607003774</v>
      </c>
      <c r="C25" s="7">
        <v>30.343601069334255</v>
      </c>
      <c r="D25" s="7">
        <v>33.105755365432422</v>
      </c>
      <c r="E25" s="14" t="s">
        <v>198</v>
      </c>
      <c r="F25" s="16"/>
      <c r="G25" s="7">
        <v>37.526024795947421</v>
      </c>
      <c r="H25" s="14" t="s">
        <v>198</v>
      </c>
    </row>
    <row r="26" spans="1:8" x14ac:dyDescent="0.3">
      <c r="A26" s="11" t="s">
        <v>239</v>
      </c>
      <c r="B26" s="7">
        <v>1.4325111970308655</v>
      </c>
      <c r="C26" s="7">
        <v>1.2686027087242115</v>
      </c>
      <c r="D26" s="7">
        <v>1.597086054764848</v>
      </c>
      <c r="E26" s="14" t="s">
        <v>198</v>
      </c>
      <c r="F26" s="16"/>
      <c r="G26" s="7">
        <v>3.1754926706177025</v>
      </c>
      <c r="H26" s="14" t="s">
        <v>198</v>
      </c>
    </row>
    <row r="27" spans="1:8" x14ac:dyDescent="0.3">
      <c r="A27" s="17"/>
      <c r="B27" s="7"/>
      <c r="C27" s="7"/>
      <c r="D27" s="7"/>
      <c r="E27" s="16"/>
      <c r="F27" s="16"/>
      <c r="G27" s="5"/>
      <c r="H27" s="8"/>
    </row>
    <row r="28" spans="1:8" x14ac:dyDescent="0.3">
      <c r="A28" s="9" t="s">
        <v>242</v>
      </c>
      <c r="B28" s="5">
        <v>-3647.7467507769265</v>
      </c>
      <c r="C28" s="5">
        <v>-41535.818518864078</v>
      </c>
      <c r="D28" s="5">
        <v>-32401.00813371285</v>
      </c>
      <c r="E28" s="7">
        <v>788.24719333412656</v>
      </c>
      <c r="F28" s="16"/>
      <c r="G28" s="5">
        <v>-225868.58133603566</v>
      </c>
      <c r="H28" s="7">
        <v>14.345070900103762</v>
      </c>
    </row>
    <row r="29" spans="1:8" x14ac:dyDescent="0.3">
      <c r="A29" s="6" t="s">
        <v>243</v>
      </c>
      <c r="B29" s="18">
        <v>0.70161397710899864</v>
      </c>
      <c r="C29" s="18">
        <v>8.021531959652938</v>
      </c>
      <c r="D29" s="18">
        <v>8.498670511631401</v>
      </c>
      <c r="E29" s="14" t="s">
        <v>198</v>
      </c>
      <c r="F29" s="18"/>
      <c r="G29" s="18">
        <v>6.1064486217590312</v>
      </c>
      <c r="H29" s="14" t="s">
        <v>198</v>
      </c>
    </row>
    <row r="30" spans="1:8" x14ac:dyDescent="0.3">
      <c r="A30" s="2"/>
      <c r="B30" s="19"/>
      <c r="C30" s="19"/>
      <c r="D30" s="19"/>
      <c r="E30" s="2"/>
      <c r="F30" s="2"/>
      <c r="G30" s="2"/>
      <c r="H30" s="2"/>
    </row>
    <row r="31" spans="1:8" x14ac:dyDescent="0.3">
      <c r="B31" s="8"/>
      <c r="C31" s="8"/>
      <c r="D31" s="8"/>
    </row>
    <row r="32" spans="1:8" x14ac:dyDescent="0.3">
      <c r="A32" s="17" t="s">
        <v>244</v>
      </c>
    </row>
  </sheetData>
  <mergeCells count="1">
    <mergeCell ref="G4:H4"/>
  </mergeCells>
  <printOptions gridLines="1"/>
  <pageMargins left="0.75" right="0.75" top="1" bottom="1" header="0.5" footer="0.5"/>
  <pageSetup paperSize="9" scale="7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5"/>
  <sheetViews>
    <sheetView zoomScale="80" zoomScaleNormal="80" workbookViewId="0">
      <selection activeCell="A2" sqref="A2"/>
    </sheetView>
  </sheetViews>
  <sheetFormatPr defaultRowHeight="13.8" x14ac:dyDescent="0.3"/>
  <cols>
    <col min="1" max="1" width="15.109375" style="22" bestFit="1" customWidth="1"/>
    <col min="2" max="2" width="203.77734375" style="22" customWidth="1"/>
    <col min="3" max="16384" width="8.88671875" style="22"/>
  </cols>
  <sheetData>
    <row r="1" spans="1:2" x14ac:dyDescent="0.3">
      <c r="A1" s="31" t="s">
        <v>246</v>
      </c>
    </row>
    <row r="2" spans="1:2" x14ac:dyDescent="0.3">
      <c r="A2" s="31"/>
    </row>
    <row r="3" spans="1:2" x14ac:dyDescent="0.3">
      <c r="A3" s="27" t="s">
        <v>24</v>
      </c>
      <c r="B3" s="27" t="s">
        <v>25</v>
      </c>
    </row>
    <row r="4" spans="1:2" x14ac:dyDescent="0.3">
      <c r="A4" s="27" t="s">
        <v>26</v>
      </c>
      <c r="B4" s="27" t="s">
        <v>27</v>
      </c>
    </row>
    <row r="5" spans="1:2" x14ac:dyDescent="0.3">
      <c r="A5" s="27" t="s">
        <v>28</v>
      </c>
      <c r="B5" s="27" t="s">
        <v>29</v>
      </c>
    </row>
    <row r="6" spans="1:2" x14ac:dyDescent="0.3">
      <c r="A6" s="27" t="s">
        <v>30</v>
      </c>
      <c r="B6" s="27" t="s">
        <v>31</v>
      </c>
    </row>
    <row r="7" spans="1:2" x14ac:dyDescent="0.3">
      <c r="A7" s="27" t="s">
        <v>32</v>
      </c>
      <c r="B7" s="27" t="s">
        <v>33</v>
      </c>
    </row>
    <row r="8" spans="1:2" x14ac:dyDescent="0.3">
      <c r="A8" s="27" t="s">
        <v>34</v>
      </c>
      <c r="B8" s="27" t="s">
        <v>35</v>
      </c>
    </row>
    <row r="9" spans="1:2" x14ac:dyDescent="0.3">
      <c r="A9" s="27" t="s">
        <v>36</v>
      </c>
      <c r="B9" s="27" t="s">
        <v>37</v>
      </c>
    </row>
    <row r="10" spans="1:2" x14ac:dyDescent="0.3">
      <c r="A10" s="27" t="s">
        <v>38</v>
      </c>
      <c r="B10" s="27" t="s">
        <v>39</v>
      </c>
    </row>
    <row r="11" spans="1:2" x14ac:dyDescent="0.3">
      <c r="A11" s="27" t="s">
        <v>40</v>
      </c>
      <c r="B11" s="27" t="s">
        <v>41</v>
      </c>
    </row>
    <row r="12" spans="1:2" x14ac:dyDescent="0.3">
      <c r="A12" s="27" t="s">
        <v>42</v>
      </c>
      <c r="B12" s="27" t="s">
        <v>43</v>
      </c>
    </row>
    <row r="13" spans="1:2" x14ac:dyDescent="0.3">
      <c r="A13" s="27" t="s">
        <v>44</v>
      </c>
      <c r="B13" s="27" t="s">
        <v>45</v>
      </c>
    </row>
    <row r="15" spans="1:2" x14ac:dyDescent="0.3">
      <c r="A15" s="24" t="s">
        <v>259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6"/>
  <sheetViews>
    <sheetView zoomScale="80" zoomScaleNormal="80" workbookViewId="0">
      <selection activeCell="A2" sqref="A2"/>
    </sheetView>
  </sheetViews>
  <sheetFormatPr defaultRowHeight="13.8" x14ac:dyDescent="0.3"/>
  <cols>
    <col min="1" max="1" width="10.6640625" style="22" bestFit="1" customWidth="1"/>
    <col min="2" max="2" width="4" style="22" bestFit="1" customWidth="1"/>
    <col min="3" max="3" width="82.88671875" style="22" bestFit="1" customWidth="1"/>
    <col min="4" max="4" width="20.5546875" style="22" bestFit="1" customWidth="1"/>
    <col min="5" max="16384" width="8.88671875" style="22"/>
  </cols>
  <sheetData>
    <row r="1" spans="1:4" x14ac:dyDescent="0.3">
      <c r="A1" s="31" t="s">
        <v>245</v>
      </c>
    </row>
    <row r="2" spans="1:4" x14ac:dyDescent="0.3">
      <c r="A2" s="31"/>
    </row>
    <row r="3" spans="1:4" x14ac:dyDescent="0.3">
      <c r="A3" s="33" t="s">
        <v>46</v>
      </c>
      <c r="B3" s="33"/>
      <c r="C3" s="27" t="s">
        <v>47</v>
      </c>
      <c r="D3" s="27" t="s">
        <v>48</v>
      </c>
    </row>
    <row r="4" spans="1:4" x14ac:dyDescent="0.3">
      <c r="A4" s="34" t="s">
        <v>49</v>
      </c>
      <c r="B4" s="27">
        <v>211</v>
      </c>
      <c r="C4" s="27" t="s">
        <v>50</v>
      </c>
      <c r="D4" s="28" t="s">
        <v>51</v>
      </c>
    </row>
    <row r="5" spans="1:4" x14ac:dyDescent="0.3">
      <c r="A5" s="34"/>
      <c r="B5" s="27">
        <v>212</v>
      </c>
      <c r="C5" s="27" t="s">
        <v>52</v>
      </c>
      <c r="D5" s="28" t="s">
        <v>53</v>
      </c>
    </row>
    <row r="6" spans="1:4" x14ac:dyDescent="0.3">
      <c r="A6" s="34"/>
      <c r="B6" s="27">
        <v>213</v>
      </c>
      <c r="C6" s="27" t="s">
        <v>54</v>
      </c>
      <c r="D6" s="28" t="s">
        <v>55</v>
      </c>
    </row>
    <row r="7" spans="1:4" x14ac:dyDescent="0.3">
      <c r="A7" s="34"/>
      <c r="B7" s="27">
        <v>221</v>
      </c>
      <c r="C7" s="27" t="s">
        <v>56</v>
      </c>
      <c r="D7" s="28" t="s">
        <v>57</v>
      </c>
    </row>
    <row r="8" spans="1:4" x14ac:dyDescent="0.3">
      <c r="A8" s="34"/>
      <c r="B8" s="27">
        <v>222</v>
      </c>
      <c r="C8" s="27" t="s">
        <v>58</v>
      </c>
      <c r="D8" s="28" t="s">
        <v>59</v>
      </c>
    </row>
    <row r="9" spans="1:4" x14ac:dyDescent="0.3">
      <c r="A9" s="34"/>
      <c r="B9" s="27">
        <v>223</v>
      </c>
      <c r="C9" s="27" t="s">
        <v>60</v>
      </c>
      <c r="D9" s="28" t="s">
        <v>61</v>
      </c>
    </row>
    <row r="10" spans="1:4" x14ac:dyDescent="0.3">
      <c r="A10" s="34"/>
      <c r="B10" s="27">
        <v>231</v>
      </c>
      <c r="C10" s="27" t="s">
        <v>62</v>
      </c>
      <c r="D10" s="28" t="s">
        <v>63</v>
      </c>
    </row>
    <row r="11" spans="1:4" x14ac:dyDescent="0.3">
      <c r="A11" s="34"/>
      <c r="B11" s="27">
        <v>241</v>
      </c>
      <c r="C11" s="27" t="s">
        <v>64</v>
      </c>
      <c r="D11" s="28" t="s">
        <v>65</v>
      </c>
    </row>
    <row r="12" spans="1:4" x14ac:dyDescent="0.3">
      <c r="A12" s="34"/>
      <c r="B12" s="27">
        <v>242</v>
      </c>
      <c r="C12" s="27" t="s">
        <v>66</v>
      </c>
      <c r="D12" s="28" t="s">
        <v>67</v>
      </c>
    </row>
    <row r="13" spans="1:4" x14ac:dyDescent="0.3">
      <c r="A13" s="34"/>
      <c r="B13" s="27">
        <v>243</v>
      </c>
      <c r="C13" s="27" t="s">
        <v>68</v>
      </c>
      <c r="D13" s="28" t="s">
        <v>69</v>
      </c>
    </row>
    <row r="14" spans="1:4" x14ac:dyDescent="0.3">
      <c r="A14" s="34"/>
      <c r="B14" s="27">
        <v>244</v>
      </c>
      <c r="C14" s="27" t="s">
        <v>70</v>
      </c>
      <c r="D14" s="28" t="s">
        <v>71</v>
      </c>
    </row>
    <row r="15" spans="1:4" x14ac:dyDescent="0.3">
      <c r="A15" s="32" t="s">
        <v>72</v>
      </c>
      <c r="B15" s="27">
        <v>321</v>
      </c>
      <c r="C15" s="27" t="s">
        <v>73</v>
      </c>
      <c r="D15" s="28" t="s">
        <v>74</v>
      </c>
    </row>
    <row r="16" spans="1:4" x14ac:dyDescent="0.3">
      <c r="A16" s="34" t="s">
        <v>75</v>
      </c>
      <c r="B16" s="27">
        <v>311</v>
      </c>
      <c r="C16" s="27" t="s">
        <v>76</v>
      </c>
      <c r="D16" s="28" t="s">
        <v>77</v>
      </c>
    </row>
    <row r="17" spans="1:4" x14ac:dyDescent="0.3">
      <c r="A17" s="34"/>
      <c r="B17" s="27">
        <v>312</v>
      </c>
      <c r="C17" s="27" t="s">
        <v>78</v>
      </c>
      <c r="D17" s="28" t="s">
        <v>79</v>
      </c>
    </row>
    <row r="18" spans="1:4" x14ac:dyDescent="0.3">
      <c r="A18" s="34"/>
      <c r="B18" s="27">
        <v>313</v>
      </c>
      <c r="C18" s="27" t="s">
        <v>80</v>
      </c>
      <c r="D18" s="28" t="s">
        <v>81</v>
      </c>
    </row>
    <row r="19" spans="1:4" x14ac:dyDescent="0.3">
      <c r="A19" s="34" t="s">
        <v>82</v>
      </c>
      <c r="B19" s="27">
        <v>323</v>
      </c>
      <c r="C19" s="27" t="s">
        <v>83</v>
      </c>
      <c r="D19" s="28" t="s">
        <v>84</v>
      </c>
    </row>
    <row r="20" spans="1:4" x14ac:dyDescent="0.3">
      <c r="A20" s="34"/>
      <c r="B20" s="27">
        <v>324</v>
      </c>
      <c r="C20" s="27" t="s">
        <v>85</v>
      </c>
      <c r="D20" s="28" t="s">
        <v>86</v>
      </c>
    </row>
    <row r="21" spans="1:4" x14ac:dyDescent="0.3">
      <c r="A21" s="34"/>
      <c r="B21" s="27">
        <v>334</v>
      </c>
      <c r="C21" s="27" t="s">
        <v>87</v>
      </c>
      <c r="D21" s="28" t="s">
        <v>88</v>
      </c>
    </row>
    <row r="22" spans="1:4" x14ac:dyDescent="0.3">
      <c r="A22" s="34"/>
      <c r="B22" s="27">
        <v>331</v>
      </c>
      <c r="C22" s="27" t="s">
        <v>89</v>
      </c>
      <c r="D22" s="28" t="s">
        <v>90</v>
      </c>
    </row>
    <row r="23" spans="1:4" x14ac:dyDescent="0.3">
      <c r="A23" s="34"/>
      <c r="B23" s="27">
        <v>322</v>
      </c>
      <c r="C23" s="27" t="s">
        <v>91</v>
      </c>
      <c r="D23" s="28" t="s">
        <v>92</v>
      </c>
    </row>
    <row r="24" spans="1:4" x14ac:dyDescent="0.3">
      <c r="A24" s="34"/>
      <c r="B24" s="27">
        <v>333</v>
      </c>
      <c r="C24" s="27" t="s">
        <v>93</v>
      </c>
      <c r="D24" s="28" t="s">
        <v>94</v>
      </c>
    </row>
    <row r="26" spans="1:4" x14ac:dyDescent="0.3">
      <c r="A26" s="24" t="s">
        <v>260</v>
      </c>
    </row>
  </sheetData>
  <mergeCells count="4">
    <mergeCell ref="A3:B3"/>
    <mergeCell ref="A4:A14"/>
    <mergeCell ref="A16:A18"/>
    <mergeCell ref="A19:A2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5"/>
  <sheetViews>
    <sheetView zoomScale="80" zoomScaleNormal="80" workbookViewId="0">
      <selection activeCell="A2" sqref="A2"/>
    </sheetView>
  </sheetViews>
  <sheetFormatPr defaultRowHeight="13.8" x14ac:dyDescent="0.3"/>
  <cols>
    <col min="1" max="1" width="92.109375" style="22" bestFit="1" customWidth="1"/>
    <col min="2" max="2" width="19.33203125" style="22" customWidth="1"/>
    <col min="3" max="16384" width="8.88671875" style="22"/>
  </cols>
  <sheetData>
    <row r="1" spans="1:2" x14ac:dyDescent="0.3">
      <c r="A1" s="31" t="s">
        <v>247</v>
      </c>
    </row>
    <row r="2" spans="1:2" x14ac:dyDescent="0.3">
      <c r="A2" s="31"/>
    </row>
    <row r="3" spans="1:2" x14ac:dyDescent="0.3">
      <c r="A3" s="27"/>
      <c r="B3" s="27" t="s">
        <v>48</v>
      </c>
    </row>
    <row r="4" spans="1:2" x14ac:dyDescent="0.3">
      <c r="A4" s="27" t="s">
        <v>38</v>
      </c>
      <c r="B4" s="28" t="s">
        <v>113</v>
      </c>
    </row>
    <row r="5" spans="1:2" x14ac:dyDescent="0.3">
      <c r="A5" s="27" t="s">
        <v>123</v>
      </c>
      <c r="B5" s="28" t="s">
        <v>124</v>
      </c>
    </row>
    <row r="6" spans="1:2" x14ac:dyDescent="0.3">
      <c r="A6" s="27" t="s">
        <v>32</v>
      </c>
      <c r="B6" s="28" t="s">
        <v>109</v>
      </c>
    </row>
    <row r="7" spans="1:2" x14ac:dyDescent="0.3">
      <c r="A7" s="27" t="s">
        <v>107</v>
      </c>
      <c r="B7" s="28" t="s">
        <v>108</v>
      </c>
    </row>
    <row r="8" spans="1:2" x14ac:dyDescent="0.3">
      <c r="A8" s="27" t="s">
        <v>249</v>
      </c>
      <c r="B8" s="28" t="s">
        <v>120</v>
      </c>
    </row>
    <row r="9" spans="1:2" x14ac:dyDescent="0.3">
      <c r="A9" s="27" t="s">
        <v>44</v>
      </c>
      <c r="B9" s="28" t="s">
        <v>125</v>
      </c>
    </row>
    <row r="10" spans="1:2" x14ac:dyDescent="0.3">
      <c r="A10" s="27" t="s">
        <v>103</v>
      </c>
      <c r="B10" s="28" t="s">
        <v>104</v>
      </c>
    </row>
    <row r="11" spans="1:2" x14ac:dyDescent="0.3">
      <c r="A11" s="27" t="s">
        <v>248</v>
      </c>
      <c r="B11" s="28" t="s">
        <v>102</v>
      </c>
    </row>
    <row r="12" spans="1:2" x14ac:dyDescent="0.3">
      <c r="A12" s="27" t="s">
        <v>42</v>
      </c>
      <c r="B12" s="28" t="s">
        <v>119</v>
      </c>
    </row>
    <row r="13" spans="1:2" x14ac:dyDescent="0.3">
      <c r="A13" s="27" t="s">
        <v>121</v>
      </c>
      <c r="B13" s="28" t="s">
        <v>122</v>
      </c>
    </row>
    <row r="14" spans="1:2" x14ac:dyDescent="0.3">
      <c r="A14" s="27" t="s">
        <v>110</v>
      </c>
      <c r="B14" s="28" t="s">
        <v>111</v>
      </c>
    </row>
    <row r="15" spans="1:2" x14ac:dyDescent="0.3">
      <c r="A15" s="27" t="s">
        <v>105</v>
      </c>
      <c r="B15" s="28" t="s">
        <v>106</v>
      </c>
    </row>
    <row r="16" spans="1:2" x14ac:dyDescent="0.3">
      <c r="A16" s="27" t="s">
        <v>95</v>
      </c>
      <c r="B16" s="28" t="s">
        <v>96</v>
      </c>
    </row>
    <row r="17" spans="1:2" x14ac:dyDescent="0.3">
      <c r="A17" s="27" t="s">
        <v>36</v>
      </c>
      <c r="B17" s="28" t="s">
        <v>112</v>
      </c>
    </row>
    <row r="18" spans="1:2" x14ac:dyDescent="0.3">
      <c r="A18" s="27" t="s">
        <v>100</v>
      </c>
      <c r="B18" s="28" t="s">
        <v>101</v>
      </c>
    </row>
    <row r="19" spans="1:2" x14ac:dyDescent="0.3">
      <c r="A19" s="27" t="s">
        <v>114</v>
      </c>
      <c r="B19" s="28" t="s">
        <v>115</v>
      </c>
    </row>
    <row r="20" spans="1:2" x14ac:dyDescent="0.3">
      <c r="A20" s="27" t="s">
        <v>97</v>
      </c>
      <c r="B20" s="28" t="s">
        <v>98</v>
      </c>
    </row>
    <row r="21" spans="1:2" x14ac:dyDescent="0.3">
      <c r="A21" s="27" t="s">
        <v>28</v>
      </c>
      <c r="B21" s="28" t="s">
        <v>99</v>
      </c>
    </row>
    <row r="22" spans="1:2" x14ac:dyDescent="0.3">
      <c r="A22" s="27" t="s">
        <v>40</v>
      </c>
      <c r="B22" s="28" t="s">
        <v>118</v>
      </c>
    </row>
    <row r="23" spans="1:2" x14ac:dyDescent="0.3">
      <c r="A23" s="27" t="s">
        <v>116</v>
      </c>
      <c r="B23" s="28" t="s">
        <v>117</v>
      </c>
    </row>
    <row r="25" spans="1:2" x14ac:dyDescent="0.3">
      <c r="A25" s="24" t="s">
        <v>261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8"/>
  <sheetViews>
    <sheetView zoomScale="80" zoomScaleNormal="80" workbookViewId="0">
      <selection activeCell="A2" sqref="A2"/>
    </sheetView>
  </sheetViews>
  <sheetFormatPr defaultRowHeight="13.8" x14ac:dyDescent="0.3"/>
  <cols>
    <col min="1" max="1" width="25.88671875" style="87" customWidth="1"/>
    <col min="2" max="3" width="11" style="87" bestFit="1" customWidth="1"/>
    <col min="4" max="4" width="2.5546875" style="87" customWidth="1"/>
    <col min="5" max="6" width="9" style="87" bestFit="1" customWidth="1"/>
    <col min="7" max="7" width="2.77734375" style="87" customWidth="1"/>
    <col min="8" max="8" width="10" style="87" customWidth="1"/>
    <col min="9" max="16384" width="8.88671875" style="87"/>
  </cols>
  <sheetData>
    <row r="1" spans="1:10" x14ac:dyDescent="0.3">
      <c r="A1" s="86" t="s">
        <v>126</v>
      </c>
    </row>
    <row r="2" spans="1:10" x14ac:dyDescent="0.3">
      <c r="A2" s="109"/>
      <c r="B2" s="110"/>
      <c r="C2" s="110"/>
      <c r="D2" s="110"/>
      <c r="E2" s="110"/>
      <c r="F2" s="110"/>
      <c r="G2" s="110"/>
      <c r="H2" s="110"/>
    </row>
    <row r="3" spans="1:10" ht="27.6" x14ac:dyDescent="0.3">
      <c r="A3" s="106" t="s">
        <v>127</v>
      </c>
      <c r="B3" s="105" t="s">
        <v>128</v>
      </c>
      <c r="C3" s="105"/>
      <c r="D3" s="88"/>
      <c r="E3" s="105" t="s">
        <v>129</v>
      </c>
      <c r="F3" s="105"/>
      <c r="G3" s="88"/>
      <c r="H3" s="88" t="s">
        <v>130</v>
      </c>
    </row>
    <row r="4" spans="1:10" x14ac:dyDescent="0.3">
      <c r="A4" s="107"/>
      <c r="B4" s="108">
        <v>2020</v>
      </c>
      <c r="C4" s="108">
        <v>2010</v>
      </c>
      <c r="D4" s="108"/>
      <c r="E4" s="108">
        <v>2020</v>
      </c>
      <c r="F4" s="108">
        <v>2010</v>
      </c>
      <c r="G4" s="108"/>
      <c r="H4" s="108" t="s">
        <v>131</v>
      </c>
    </row>
    <row r="5" spans="1:10" x14ac:dyDescent="0.3">
      <c r="A5" s="91"/>
      <c r="B5" s="90"/>
      <c r="C5" s="90"/>
      <c r="D5" s="90"/>
      <c r="E5" s="90"/>
      <c r="F5" s="90"/>
      <c r="G5" s="90"/>
      <c r="H5" s="90"/>
    </row>
    <row r="6" spans="1:10" x14ac:dyDescent="0.3">
      <c r="A6" s="92" t="s">
        <v>132</v>
      </c>
      <c r="B6" s="93">
        <v>7199414</v>
      </c>
      <c r="C6" s="93">
        <v>7009310.6900000004</v>
      </c>
      <c r="D6" s="93"/>
      <c r="E6" s="94">
        <v>43.701259651554899</v>
      </c>
      <c r="F6" s="94">
        <v>41.042186608056177</v>
      </c>
      <c r="G6" s="94"/>
      <c r="H6" s="95">
        <v>2.7121684058207953</v>
      </c>
      <c r="I6" s="96"/>
      <c r="J6" s="96"/>
    </row>
    <row r="7" spans="1:10" x14ac:dyDescent="0.3">
      <c r="A7" s="92" t="s">
        <v>133</v>
      </c>
      <c r="B7" s="93">
        <v>2185156</v>
      </c>
      <c r="C7" s="93">
        <v>2380768.54</v>
      </c>
      <c r="D7" s="93"/>
      <c r="E7" s="94">
        <v>13.264149022720979</v>
      </c>
      <c r="F7" s="94">
        <v>13.940307543889091</v>
      </c>
      <c r="G7" s="94"/>
      <c r="H7" s="95">
        <v>-8.2163190882890298</v>
      </c>
      <c r="I7" s="96"/>
      <c r="J7" s="96"/>
    </row>
    <row r="8" spans="1:10" x14ac:dyDescent="0.3">
      <c r="A8" s="92" t="s">
        <v>134</v>
      </c>
      <c r="B8" s="93">
        <v>14231</v>
      </c>
      <c r="C8" s="93">
        <v>31895.55</v>
      </c>
      <c r="D8" s="93"/>
      <c r="E8" s="94">
        <v>8.4717162193226378E-2</v>
      </c>
      <c r="F8" s="94">
        <v>0.18676060642228232</v>
      </c>
      <c r="G8" s="94"/>
      <c r="H8" s="95">
        <v>-56.243300397704388</v>
      </c>
      <c r="I8" s="96"/>
      <c r="J8" s="96"/>
    </row>
    <row r="9" spans="1:10" x14ac:dyDescent="0.3">
      <c r="A9" s="92" t="s">
        <v>135</v>
      </c>
      <c r="B9" s="93">
        <v>3136555</v>
      </c>
      <c r="C9" s="93">
        <v>3434073.04</v>
      </c>
      <c r="D9" s="93"/>
      <c r="E9" s="94">
        <v>19.039242003188146</v>
      </c>
      <c r="F9" s="94">
        <v>20.107806996550011</v>
      </c>
      <c r="G9" s="94"/>
      <c r="H9" s="95">
        <v>-8.6637073974407972</v>
      </c>
      <c r="I9" s="96"/>
      <c r="J9" s="96"/>
    </row>
    <row r="10" spans="1:10" ht="27.6" x14ac:dyDescent="0.3">
      <c r="A10" s="97" t="s">
        <v>136</v>
      </c>
      <c r="B10" s="98">
        <f>SUM(B6:B9)</f>
        <v>12535356</v>
      </c>
      <c r="C10" s="98">
        <f>SUM(C6:C9)</f>
        <v>12856047.82</v>
      </c>
      <c r="D10" s="98"/>
      <c r="E10" s="99">
        <f>B10/B15*100</f>
        <v>76.091022309545508</v>
      </c>
      <c r="F10" s="99">
        <f>C10/C15*100</f>
        <v>75.277061754917568</v>
      </c>
      <c r="G10" s="99"/>
      <c r="H10" s="100">
        <v>-2.5</v>
      </c>
      <c r="I10" s="96"/>
      <c r="J10" s="96"/>
    </row>
    <row r="11" spans="1:10" x14ac:dyDescent="0.3">
      <c r="A11" s="92" t="s">
        <v>137</v>
      </c>
      <c r="B11" s="93">
        <v>85710</v>
      </c>
      <c r="C11" s="93">
        <v>101627.86</v>
      </c>
      <c r="D11" s="93"/>
      <c r="E11" s="94">
        <v>0.52025721009491288</v>
      </c>
      <c r="F11" s="94">
        <v>0.59506986908828374</v>
      </c>
      <c r="G11" s="94"/>
      <c r="H11" s="95">
        <v>-15.664858041879462</v>
      </c>
      <c r="I11" s="96"/>
      <c r="J11" s="96"/>
    </row>
    <row r="12" spans="1:10" x14ac:dyDescent="0.3">
      <c r="A12" s="92" t="s">
        <v>138</v>
      </c>
      <c r="B12" s="93">
        <v>2864889</v>
      </c>
      <c r="C12" s="93">
        <v>2901038.46</v>
      </c>
      <c r="D12" s="93"/>
      <c r="E12" s="94">
        <v>17.390204865692994</v>
      </c>
      <c r="F12" s="94">
        <v>16.986686294607367</v>
      </c>
      <c r="G12" s="94"/>
      <c r="H12" s="95">
        <v>-1.2460524222074589</v>
      </c>
      <c r="I12" s="96"/>
      <c r="J12" s="96"/>
    </row>
    <row r="13" spans="1:10" ht="27.6" x14ac:dyDescent="0.3">
      <c r="A13" s="92" t="s">
        <v>139</v>
      </c>
      <c r="B13" s="93">
        <v>317989</v>
      </c>
      <c r="C13" s="93">
        <v>647789.27</v>
      </c>
      <c r="D13" s="93"/>
      <c r="E13" s="94">
        <v>1.9302351033518614</v>
      </c>
      <c r="F13" s="94">
        <v>3.7930531656938848</v>
      </c>
      <c r="G13" s="94"/>
      <c r="H13" s="95">
        <v>-50.911505527098342</v>
      </c>
      <c r="I13" s="96"/>
      <c r="J13" s="96"/>
    </row>
    <row r="14" spans="1:10" x14ac:dyDescent="0.3">
      <c r="A14" s="92" t="s">
        <v>140</v>
      </c>
      <c r="B14" s="93">
        <v>670010</v>
      </c>
      <c r="C14" s="93">
        <v>571803.74</v>
      </c>
      <c r="D14" s="93"/>
      <c r="E14" s="94">
        <v>4.0670300681206246</v>
      </c>
      <c r="F14" s="94">
        <v>3.3481289156929122</v>
      </c>
      <c r="G14" s="94"/>
      <c r="H14" s="95">
        <v>17.174644572978835</v>
      </c>
      <c r="I14" s="96"/>
      <c r="J14" s="96"/>
    </row>
    <row r="15" spans="1:10" s="104" customFormat="1" x14ac:dyDescent="0.3">
      <c r="A15" s="101" t="s">
        <v>141</v>
      </c>
      <c r="B15" s="85">
        <v>16474159</v>
      </c>
      <c r="C15" s="85">
        <v>17078307.149999999</v>
      </c>
      <c r="D15" s="85"/>
      <c r="E15" s="102" t="s">
        <v>198</v>
      </c>
      <c r="F15" s="102" t="s">
        <v>198</v>
      </c>
      <c r="G15" s="102"/>
      <c r="H15" s="103">
        <v>-3.5375177685570467</v>
      </c>
      <c r="I15" s="96"/>
      <c r="J15" s="96"/>
    </row>
    <row r="16" spans="1:10" x14ac:dyDescent="0.3">
      <c r="A16" s="110"/>
      <c r="B16" s="110"/>
      <c r="C16" s="110"/>
      <c r="D16" s="112"/>
      <c r="E16" s="110"/>
      <c r="F16" s="110"/>
      <c r="G16" s="110"/>
      <c r="H16" s="110"/>
    </row>
    <row r="18" spans="1:3" x14ac:dyDescent="0.3">
      <c r="A18" s="111" t="s">
        <v>142</v>
      </c>
      <c r="B18" s="111"/>
      <c r="C18" s="111"/>
    </row>
  </sheetData>
  <mergeCells count="4">
    <mergeCell ref="A3:A4"/>
    <mergeCell ref="B3:C3"/>
    <mergeCell ref="E3:F3"/>
    <mergeCell ref="A18:C1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8"/>
  <sheetViews>
    <sheetView zoomScale="80" zoomScaleNormal="80" workbookViewId="0">
      <selection activeCell="A2" sqref="A2"/>
    </sheetView>
  </sheetViews>
  <sheetFormatPr defaultRowHeight="13.8" x14ac:dyDescent="0.3"/>
  <cols>
    <col min="1" max="1" width="23.44140625" style="87" customWidth="1"/>
    <col min="2" max="3" width="10" style="87" bestFit="1" customWidth="1"/>
    <col min="4" max="4" width="3.21875" style="87" customWidth="1"/>
    <col min="5" max="6" width="9" style="87" bestFit="1" customWidth="1"/>
    <col min="7" max="7" width="2.44140625" style="87" customWidth="1"/>
    <col min="8" max="8" width="10.77734375" style="87" customWidth="1"/>
    <col min="9" max="16384" width="8.88671875" style="87"/>
  </cols>
  <sheetData>
    <row r="1" spans="1:9" x14ac:dyDescent="0.3">
      <c r="A1" s="86" t="s">
        <v>143</v>
      </c>
    </row>
    <row r="2" spans="1:9" x14ac:dyDescent="0.3">
      <c r="A2" s="109"/>
      <c r="B2" s="110"/>
      <c r="C2" s="110"/>
      <c r="D2" s="110"/>
      <c r="E2" s="110"/>
      <c r="F2" s="110"/>
      <c r="G2" s="110"/>
      <c r="H2" s="110"/>
    </row>
    <row r="3" spans="1:9" ht="27.6" x14ac:dyDescent="0.3">
      <c r="A3" s="106" t="s">
        <v>144</v>
      </c>
      <c r="B3" s="105" t="s">
        <v>145</v>
      </c>
      <c r="C3" s="105"/>
      <c r="D3" s="88"/>
      <c r="E3" s="105" t="s">
        <v>129</v>
      </c>
      <c r="F3" s="105"/>
      <c r="G3" s="88"/>
      <c r="H3" s="89" t="s">
        <v>130</v>
      </c>
    </row>
    <row r="4" spans="1:9" x14ac:dyDescent="0.3">
      <c r="A4" s="107"/>
      <c r="B4" s="108">
        <v>2020</v>
      </c>
      <c r="C4" s="108">
        <v>2010</v>
      </c>
      <c r="D4" s="108"/>
      <c r="E4" s="108">
        <v>2020</v>
      </c>
      <c r="F4" s="108">
        <v>2010</v>
      </c>
      <c r="G4" s="108"/>
      <c r="H4" s="108" t="s">
        <v>131</v>
      </c>
    </row>
    <row r="5" spans="1:9" x14ac:dyDescent="0.3">
      <c r="A5" s="113"/>
      <c r="B5" s="89"/>
      <c r="C5" s="89"/>
      <c r="D5" s="89"/>
      <c r="E5" s="89"/>
      <c r="F5" s="89"/>
      <c r="G5" s="89"/>
      <c r="H5" s="89"/>
    </row>
    <row r="6" spans="1:9" x14ac:dyDescent="0.3">
      <c r="A6" s="92" t="s">
        <v>132</v>
      </c>
      <c r="B6" s="114">
        <v>721618</v>
      </c>
      <c r="C6" s="114">
        <v>828390</v>
      </c>
      <c r="D6" s="114"/>
      <c r="E6" s="115">
        <v>63.689616186079192</v>
      </c>
      <c r="F6" s="115">
        <f t="shared" ref="F6:F14" si="0">C6/$C$15*100</f>
        <v>51.260298283588455</v>
      </c>
      <c r="G6" s="115"/>
      <c r="H6" s="95">
        <f t="shared" ref="H6:H15" si="1">(B6-C6)/C6*100</f>
        <v>-12.889098130107799</v>
      </c>
      <c r="I6" s="116"/>
    </row>
    <row r="7" spans="1:9" x14ac:dyDescent="0.3">
      <c r="A7" s="92" t="s">
        <v>133</v>
      </c>
      <c r="B7" s="114">
        <v>800596</v>
      </c>
      <c r="C7" s="114">
        <v>1192081</v>
      </c>
      <c r="D7" s="114"/>
      <c r="E7" s="115">
        <v>70.660171947083157</v>
      </c>
      <c r="F7" s="115">
        <f t="shared" si="0"/>
        <v>73.76528885935177</v>
      </c>
      <c r="G7" s="115"/>
      <c r="H7" s="95">
        <f t="shared" si="1"/>
        <v>-32.840469733180882</v>
      </c>
      <c r="I7" s="116"/>
    </row>
    <row r="8" spans="1:9" x14ac:dyDescent="0.3">
      <c r="A8" s="92" t="s">
        <v>134</v>
      </c>
      <c r="B8" s="114">
        <v>161278</v>
      </c>
      <c r="C8" s="114">
        <v>387237</v>
      </c>
      <c r="D8" s="114"/>
      <c r="E8" s="115">
        <v>14.234309453559197</v>
      </c>
      <c r="F8" s="115">
        <f t="shared" si="0"/>
        <v>23.962003556829448</v>
      </c>
      <c r="G8" s="115"/>
      <c r="H8" s="95">
        <f t="shared" si="1"/>
        <v>-58.35160379819078</v>
      </c>
      <c r="I8" s="116"/>
    </row>
    <row r="9" spans="1:9" x14ac:dyDescent="0.3">
      <c r="A9" s="92" t="s">
        <v>135</v>
      </c>
      <c r="B9" s="114">
        <v>284786</v>
      </c>
      <c r="C9" s="114">
        <v>274486</v>
      </c>
      <c r="D9" s="114"/>
      <c r="E9" s="115">
        <v>25.135059041166862</v>
      </c>
      <c r="F9" s="115">
        <f t="shared" si="0"/>
        <v>16.985036317035529</v>
      </c>
      <c r="G9" s="115"/>
      <c r="H9" s="95">
        <f t="shared" si="1"/>
        <v>3.7524682497467996</v>
      </c>
      <c r="I9" s="116"/>
    </row>
    <row r="10" spans="1:9" ht="27.6" x14ac:dyDescent="0.3">
      <c r="A10" s="97" t="s">
        <v>136</v>
      </c>
      <c r="B10" s="117">
        <v>1120524</v>
      </c>
      <c r="C10" s="117">
        <v>1615590</v>
      </c>
      <c r="D10" s="117"/>
      <c r="E10" s="118">
        <f>B10/B15*100</f>
        <v>98.896844989024942</v>
      </c>
      <c r="F10" s="118">
        <f t="shared" si="0"/>
        <v>99.971782981425036</v>
      </c>
      <c r="G10" s="118"/>
      <c r="H10" s="100">
        <f t="shared" si="1"/>
        <v>-30.643046812619541</v>
      </c>
      <c r="I10" s="116"/>
    </row>
    <row r="11" spans="1:9" x14ac:dyDescent="0.3">
      <c r="A11" s="92" t="s">
        <v>137</v>
      </c>
      <c r="B11" s="114">
        <v>20073</v>
      </c>
      <c r="C11" s="114">
        <v>26772</v>
      </c>
      <c r="D11" s="114"/>
      <c r="E11" s="115">
        <v>1.7716321733980684</v>
      </c>
      <c r="F11" s="115">
        <f t="shared" si="0"/>
        <v>1.6566360115986798</v>
      </c>
      <c r="G11" s="115"/>
      <c r="H11" s="95">
        <f t="shared" si="1"/>
        <v>-25.022411474675032</v>
      </c>
      <c r="I11" s="116"/>
    </row>
    <row r="12" spans="1:9" x14ac:dyDescent="0.3">
      <c r="A12" s="92" t="s">
        <v>138</v>
      </c>
      <c r="B12" s="114">
        <v>268532</v>
      </c>
      <c r="C12" s="114">
        <v>328358</v>
      </c>
      <c r="D12" s="114"/>
      <c r="E12" s="115">
        <v>23.700489751752613</v>
      </c>
      <c r="F12" s="115">
        <f t="shared" si="0"/>
        <v>20.318604792190321</v>
      </c>
      <c r="G12" s="115"/>
      <c r="H12" s="95">
        <f t="shared" si="1"/>
        <v>-18.219747958021429</v>
      </c>
      <c r="I12" s="116"/>
    </row>
    <row r="13" spans="1:9" ht="27.6" x14ac:dyDescent="0.3">
      <c r="A13" s="92" t="s">
        <v>139</v>
      </c>
      <c r="B13" s="114">
        <v>191625</v>
      </c>
      <c r="C13" s="114">
        <v>302599</v>
      </c>
      <c r="D13" s="114"/>
      <c r="E13" s="115">
        <v>16.912719335794595</v>
      </c>
      <c r="F13" s="115">
        <f t="shared" si="0"/>
        <v>18.724652639838222</v>
      </c>
      <c r="G13" s="115"/>
      <c r="H13" s="95">
        <f t="shared" si="1"/>
        <v>-36.673617559872966</v>
      </c>
      <c r="I13" s="116"/>
    </row>
    <row r="14" spans="1:9" x14ac:dyDescent="0.3">
      <c r="A14" s="92" t="s">
        <v>140</v>
      </c>
      <c r="B14" s="114">
        <v>433192</v>
      </c>
      <c r="C14" s="114">
        <v>942751</v>
      </c>
      <c r="D14" s="114"/>
      <c r="E14" s="115">
        <v>38.233292704561158</v>
      </c>
      <c r="F14" s="115">
        <f t="shared" si="0"/>
        <v>58.33689140036855</v>
      </c>
      <c r="G14" s="115"/>
      <c r="H14" s="95">
        <f t="shared" si="1"/>
        <v>-54.050221108224761</v>
      </c>
      <c r="I14" s="116"/>
    </row>
    <row r="15" spans="1:9" s="104" customFormat="1" ht="27.6" x14ac:dyDescent="0.3">
      <c r="A15" s="101" t="s">
        <v>141</v>
      </c>
      <c r="B15" s="85">
        <v>1133023</v>
      </c>
      <c r="C15" s="85">
        <v>1616046</v>
      </c>
      <c r="D15" s="85"/>
      <c r="E15" s="119" t="s">
        <v>198</v>
      </c>
      <c r="F15" s="119" t="s">
        <v>198</v>
      </c>
      <c r="G15" s="119"/>
      <c r="H15" s="103">
        <f t="shared" si="1"/>
        <v>-29.889186322666557</v>
      </c>
      <c r="I15" s="120"/>
    </row>
    <row r="16" spans="1:9" x14ac:dyDescent="0.3">
      <c r="A16" s="110"/>
      <c r="B16" s="110"/>
      <c r="C16" s="110"/>
      <c r="D16" s="112"/>
      <c r="E16" s="110"/>
      <c r="F16" s="110"/>
      <c r="G16" s="110"/>
      <c r="H16" s="110"/>
    </row>
    <row r="17" spans="1:3" x14ac:dyDescent="0.3">
      <c r="A17" s="121"/>
      <c r="B17" s="122"/>
    </row>
    <row r="18" spans="1:3" x14ac:dyDescent="0.3">
      <c r="A18" s="111" t="s">
        <v>263</v>
      </c>
      <c r="B18" s="111"/>
      <c r="C18" s="111"/>
    </row>
  </sheetData>
  <mergeCells count="4">
    <mergeCell ref="A3:A4"/>
    <mergeCell ref="B3:C3"/>
    <mergeCell ref="E3:F3"/>
    <mergeCell ref="A18:C18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14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11.33203125" style="44" customWidth="1"/>
    <col min="2" max="5" width="9.109375" style="44"/>
    <col min="6" max="6" width="2.6640625" style="44" customWidth="1"/>
    <col min="7" max="7" width="10.5546875" style="44" customWidth="1"/>
    <col min="8" max="8" width="2.6640625" style="44" customWidth="1"/>
    <col min="9" max="12" width="9.109375" style="44"/>
    <col min="13" max="13" width="2.6640625" style="44" customWidth="1"/>
    <col min="14" max="14" width="10.6640625" style="44" customWidth="1"/>
    <col min="15" max="16384" width="9.109375" style="44"/>
  </cols>
  <sheetData>
    <row r="1" spans="1:14" x14ac:dyDescent="0.3">
      <c r="A1" s="123" t="s">
        <v>250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</row>
    <row r="2" spans="1:14" x14ac:dyDescent="0.3">
      <c r="A2" s="132"/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</row>
    <row r="3" spans="1:14" x14ac:dyDescent="0.3">
      <c r="B3" s="131" t="s">
        <v>146</v>
      </c>
      <c r="C3" s="131"/>
      <c r="D3" s="131"/>
      <c r="E3" s="131"/>
      <c r="F3" s="46"/>
      <c r="G3" s="46"/>
      <c r="H3" s="46"/>
      <c r="I3" s="131" t="s">
        <v>147</v>
      </c>
      <c r="J3" s="131"/>
      <c r="K3" s="131"/>
      <c r="L3" s="131"/>
      <c r="M3" s="46"/>
    </row>
    <row r="4" spans="1:14" ht="27.6" x14ac:dyDescent="0.3">
      <c r="A4" s="40"/>
      <c r="B4" s="134">
        <v>2010</v>
      </c>
      <c r="C4" s="134">
        <v>2013</v>
      </c>
      <c r="D4" s="134">
        <v>2016</v>
      </c>
      <c r="E4" s="134">
        <v>2020</v>
      </c>
      <c r="F4" s="134"/>
      <c r="G4" s="134" t="s">
        <v>262</v>
      </c>
      <c r="H4" s="134"/>
      <c r="I4" s="134">
        <v>2010</v>
      </c>
      <c r="J4" s="134">
        <v>2013</v>
      </c>
      <c r="K4" s="134">
        <v>2016</v>
      </c>
      <c r="L4" s="134">
        <v>2020</v>
      </c>
      <c r="M4" s="134"/>
      <c r="N4" s="134" t="s">
        <v>262</v>
      </c>
    </row>
    <row r="5" spans="1:14" x14ac:dyDescent="0.3">
      <c r="B5" s="125"/>
      <c r="C5" s="125"/>
      <c r="D5" s="125"/>
      <c r="E5" s="125"/>
      <c r="F5" s="125"/>
      <c r="G5" s="126"/>
      <c r="H5" s="126"/>
      <c r="I5" s="125"/>
      <c r="J5" s="125"/>
      <c r="K5" s="125"/>
      <c r="L5" s="125"/>
      <c r="M5" s="125"/>
      <c r="N5" s="126"/>
    </row>
    <row r="6" spans="1:14" ht="15" customHeight="1" x14ac:dyDescent="0.3">
      <c r="A6" s="47" t="s">
        <v>148</v>
      </c>
      <c r="B6" s="127">
        <v>2097</v>
      </c>
      <c r="C6" s="127">
        <v>1963</v>
      </c>
      <c r="D6" s="127">
        <v>1813</v>
      </c>
      <c r="E6" s="127">
        <v>2054.02</v>
      </c>
      <c r="F6" s="127"/>
      <c r="G6" s="128">
        <f>(E6-B6)*100/B6</f>
        <v>-2.0495946590367198</v>
      </c>
      <c r="H6" s="128"/>
      <c r="I6" s="127">
        <v>969</v>
      </c>
      <c r="J6" s="127">
        <v>985</v>
      </c>
      <c r="K6" s="127">
        <v>802</v>
      </c>
      <c r="L6" s="127">
        <v>956</v>
      </c>
      <c r="M6" s="127"/>
      <c r="N6" s="128">
        <f>(L6-I6)*100/I6</f>
        <v>-1.3415892672858618</v>
      </c>
    </row>
    <row r="7" spans="1:14" x14ac:dyDescent="0.3">
      <c r="A7" s="47" t="s">
        <v>149</v>
      </c>
      <c r="B7" s="127">
        <v>2472</v>
      </c>
      <c r="C7" s="127">
        <v>2431</v>
      </c>
      <c r="D7" s="127">
        <v>2207</v>
      </c>
      <c r="E7" s="127">
        <v>2430.8199999999997</v>
      </c>
      <c r="F7" s="127"/>
      <c r="G7" s="128">
        <f t="shared" ref="G7:G11" si="0">(E7-B7)*100/B7</f>
        <v>-1.6658576051780054</v>
      </c>
      <c r="H7" s="128"/>
      <c r="I7" s="127">
        <v>623</v>
      </c>
      <c r="J7" s="127">
        <v>977</v>
      </c>
      <c r="K7" s="127">
        <v>733</v>
      </c>
      <c r="L7" s="127">
        <v>800</v>
      </c>
      <c r="M7" s="127"/>
      <c r="N7" s="128">
        <f t="shared" ref="N7:N11" si="1">(L7-I7)*100/I7</f>
        <v>28.410914927768861</v>
      </c>
    </row>
    <row r="8" spans="1:14" x14ac:dyDescent="0.3">
      <c r="A8" s="47" t="s">
        <v>150</v>
      </c>
      <c r="B8" s="127">
        <v>2192</v>
      </c>
      <c r="C8" s="127">
        <v>2054</v>
      </c>
      <c r="D8" s="127">
        <v>1626</v>
      </c>
      <c r="E8" s="127">
        <v>2066.75</v>
      </c>
      <c r="F8" s="127"/>
      <c r="G8" s="128">
        <f t="shared" si="0"/>
        <v>-5.7139598540145986</v>
      </c>
      <c r="H8" s="128"/>
      <c r="I8" s="127">
        <v>145</v>
      </c>
      <c r="J8" s="127">
        <v>186</v>
      </c>
      <c r="K8" s="127">
        <v>132</v>
      </c>
      <c r="L8" s="127">
        <v>158</v>
      </c>
      <c r="M8" s="127"/>
      <c r="N8" s="128">
        <f t="shared" si="1"/>
        <v>8.9655172413793096</v>
      </c>
    </row>
    <row r="9" spans="1:14" x14ac:dyDescent="0.3">
      <c r="A9" s="47" t="s">
        <v>151</v>
      </c>
      <c r="B9" s="127">
        <v>3554</v>
      </c>
      <c r="C9" s="127">
        <v>3451</v>
      </c>
      <c r="D9" s="127">
        <v>2623</v>
      </c>
      <c r="E9" s="127">
        <v>3407.06</v>
      </c>
      <c r="F9" s="127"/>
      <c r="G9" s="128">
        <f t="shared" si="0"/>
        <v>-4.1344963421496921</v>
      </c>
      <c r="H9" s="128"/>
      <c r="I9" s="127">
        <v>472</v>
      </c>
      <c r="J9" s="127">
        <v>543</v>
      </c>
      <c r="K9" s="127">
        <v>429</v>
      </c>
      <c r="L9" s="127">
        <v>456</v>
      </c>
      <c r="M9" s="127"/>
      <c r="N9" s="128">
        <f t="shared" si="1"/>
        <v>-3.3898305084745761</v>
      </c>
    </row>
    <row r="10" spans="1:14" x14ac:dyDescent="0.3">
      <c r="A10" s="47" t="s">
        <v>152</v>
      </c>
      <c r="B10" s="127">
        <v>2541</v>
      </c>
      <c r="C10" s="127">
        <v>2527</v>
      </c>
      <c r="D10" s="127">
        <v>1289</v>
      </c>
      <c r="E10" s="127">
        <v>2576.8000000000002</v>
      </c>
      <c r="F10" s="127"/>
      <c r="G10" s="128">
        <f t="shared" si="0"/>
        <v>1.4088941361668705</v>
      </c>
      <c r="H10" s="128"/>
      <c r="I10" s="127">
        <v>210</v>
      </c>
      <c r="J10" s="127">
        <v>226</v>
      </c>
      <c r="K10" s="127">
        <v>259</v>
      </c>
      <c r="L10" s="127">
        <v>212</v>
      </c>
      <c r="M10" s="127"/>
      <c r="N10" s="128">
        <f t="shared" si="1"/>
        <v>0.95238095238095233</v>
      </c>
    </row>
    <row r="11" spans="1:14" x14ac:dyDescent="0.3">
      <c r="A11" s="49" t="s">
        <v>153</v>
      </c>
      <c r="B11" s="129">
        <f>SUM(B6:B10)</f>
        <v>12856</v>
      </c>
      <c r="C11" s="129">
        <f>SUM(C6:C10)</f>
        <v>12426</v>
      </c>
      <c r="D11" s="129">
        <f>SUM(D6:D10)</f>
        <v>9558</v>
      </c>
      <c r="E11" s="129">
        <v>12535.45</v>
      </c>
      <c r="F11" s="129"/>
      <c r="G11" s="130">
        <f t="shared" si="0"/>
        <v>-2.4933883011823217</v>
      </c>
      <c r="H11" s="130"/>
      <c r="I11" s="129">
        <f>SUM(I6:I10)</f>
        <v>2419</v>
      </c>
      <c r="J11" s="129">
        <f>SUM(J6:J10)</f>
        <v>2917</v>
      </c>
      <c r="K11" s="129">
        <f>SUM(K6:K10)</f>
        <v>2355</v>
      </c>
      <c r="L11" s="129">
        <f>SUM(L6:L10)</f>
        <v>2582</v>
      </c>
      <c r="M11" s="129"/>
      <c r="N11" s="130">
        <f t="shared" si="1"/>
        <v>6.7383216205043404</v>
      </c>
    </row>
    <row r="12" spans="1:14" s="50" customFormat="1" x14ac:dyDescent="0.3">
      <c r="A12" s="52"/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</row>
    <row r="14" spans="1:14" x14ac:dyDescent="0.3">
      <c r="A14" s="50" t="s">
        <v>154</v>
      </c>
    </row>
  </sheetData>
  <mergeCells count="3">
    <mergeCell ref="A1:N1"/>
    <mergeCell ref="B3:E3"/>
    <mergeCell ref="I3:L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4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15.88671875" style="38" customWidth="1"/>
    <col min="2" max="4" width="14.33203125" style="38" customWidth="1"/>
    <col min="5" max="5" width="2.33203125" style="38" customWidth="1"/>
    <col min="6" max="8" width="13.44140625" style="38" customWidth="1"/>
    <col min="9" max="16384" width="9.109375" style="38"/>
  </cols>
  <sheetData>
    <row r="1" spans="1:8" s="37" customFormat="1" x14ac:dyDescent="0.3">
      <c r="A1" s="36" t="s">
        <v>251</v>
      </c>
    </row>
    <row r="2" spans="1:8" s="37" customFormat="1" x14ac:dyDescent="0.3">
      <c r="A2" s="51"/>
      <c r="B2" s="41"/>
      <c r="C2" s="41"/>
      <c r="D2" s="41"/>
      <c r="E2" s="41"/>
      <c r="F2" s="41"/>
      <c r="G2" s="41"/>
      <c r="H2" s="41"/>
    </row>
    <row r="3" spans="1:8" x14ac:dyDescent="0.3">
      <c r="A3" s="44"/>
      <c r="B3" s="39" t="s">
        <v>155</v>
      </c>
      <c r="C3" s="39"/>
      <c r="D3" s="39"/>
      <c r="E3" s="46"/>
      <c r="F3" s="39" t="s">
        <v>156</v>
      </c>
      <c r="G3" s="39"/>
      <c r="H3" s="39"/>
    </row>
    <row r="4" spans="1:8" ht="12.9" customHeight="1" x14ac:dyDescent="0.3">
      <c r="A4" s="44"/>
      <c r="B4" s="45">
        <v>2010</v>
      </c>
      <c r="C4" s="135">
        <v>2020</v>
      </c>
      <c r="D4" s="45" t="s">
        <v>264</v>
      </c>
      <c r="E4" s="53"/>
      <c r="F4" s="42">
        <v>2020</v>
      </c>
      <c r="G4" s="42"/>
      <c r="H4" s="42"/>
    </row>
    <row r="5" spans="1:8" x14ac:dyDescent="0.3">
      <c r="A5" s="40"/>
      <c r="B5" s="131"/>
      <c r="C5" s="136"/>
      <c r="D5" s="131"/>
      <c r="E5" s="54"/>
      <c r="F5" s="43" t="s">
        <v>157</v>
      </c>
      <c r="G5" s="43" t="s">
        <v>158</v>
      </c>
      <c r="H5" s="43" t="s">
        <v>159</v>
      </c>
    </row>
    <row r="6" spans="1:8" x14ac:dyDescent="0.3">
      <c r="A6" s="47" t="s">
        <v>148</v>
      </c>
      <c r="B6" s="48">
        <v>65313</v>
      </c>
      <c r="C6" s="48">
        <v>54660</v>
      </c>
      <c r="D6" s="55">
        <v>-16.310688530614119</v>
      </c>
      <c r="E6" s="55"/>
      <c r="F6" s="48">
        <v>708</v>
      </c>
      <c r="G6" s="48">
        <v>2185</v>
      </c>
      <c r="H6" s="48">
        <v>2893</v>
      </c>
    </row>
    <row r="7" spans="1:8" x14ac:dyDescent="0.3">
      <c r="A7" s="47" t="s">
        <v>149</v>
      </c>
      <c r="B7" s="48">
        <v>92859</v>
      </c>
      <c r="C7" s="48">
        <v>83272</v>
      </c>
      <c r="D7" s="55">
        <v>-10.324255053360471</v>
      </c>
      <c r="E7" s="55"/>
      <c r="F7" s="48">
        <v>1739</v>
      </c>
      <c r="G7" s="48">
        <v>6503</v>
      </c>
      <c r="H7" s="48">
        <v>8242</v>
      </c>
    </row>
    <row r="8" spans="1:8" x14ac:dyDescent="0.3">
      <c r="A8" s="47" t="s">
        <v>150</v>
      </c>
      <c r="B8" s="48">
        <v>33002</v>
      </c>
      <c r="C8" s="48">
        <v>35494</v>
      </c>
      <c r="D8" s="55">
        <v>7.5510575116659595</v>
      </c>
      <c r="E8" s="55"/>
      <c r="F8" s="48">
        <v>555</v>
      </c>
      <c r="G8" s="48">
        <v>1505</v>
      </c>
      <c r="H8" s="48">
        <v>2060</v>
      </c>
    </row>
    <row r="9" spans="1:8" x14ac:dyDescent="0.3">
      <c r="A9" s="47" t="s">
        <v>151</v>
      </c>
      <c r="B9" s="48">
        <v>143502</v>
      </c>
      <c r="C9" s="48">
        <v>92873</v>
      </c>
      <c r="D9" s="55">
        <v>-35.28104137921423</v>
      </c>
      <c r="E9" s="55"/>
      <c r="F9" s="48">
        <v>970</v>
      </c>
      <c r="G9" s="48">
        <v>3487</v>
      </c>
      <c r="H9" s="48">
        <v>4457</v>
      </c>
    </row>
    <row r="10" spans="1:8" x14ac:dyDescent="0.3">
      <c r="A10" s="47" t="s">
        <v>152</v>
      </c>
      <c r="B10" s="48">
        <v>64303</v>
      </c>
      <c r="C10" s="48">
        <v>44175</v>
      </c>
      <c r="D10" s="55">
        <v>-31.301805514517209</v>
      </c>
      <c r="E10" s="55"/>
      <c r="F10" s="48">
        <v>706</v>
      </c>
      <c r="G10" s="48">
        <v>2261</v>
      </c>
      <c r="H10" s="48">
        <v>2967</v>
      </c>
    </row>
    <row r="11" spans="1:8" x14ac:dyDescent="0.3">
      <c r="A11" s="49" t="s">
        <v>153</v>
      </c>
      <c r="B11" s="56">
        <v>398979</v>
      </c>
      <c r="C11" s="56">
        <v>310474</v>
      </c>
      <c r="D11" s="57">
        <v>-22.18287178021901</v>
      </c>
      <c r="E11" s="57"/>
      <c r="F11" s="56">
        <v>4678</v>
      </c>
      <c r="G11" s="56">
        <v>15941</v>
      </c>
      <c r="H11" s="56">
        <v>20619</v>
      </c>
    </row>
    <row r="12" spans="1:8" x14ac:dyDescent="0.3">
      <c r="A12" s="40"/>
      <c r="B12" s="40"/>
      <c r="C12" s="40"/>
      <c r="D12" s="40"/>
      <c r="E12" s="40"/>
      <c r="F12" s="40"/>
      <c r="G12" s="40"/>
      <c r="H12" s="40"/>
    </row>
    <row r="14" spans="1:8" x14ac:dyDescent="0.3">
      <c r="A14" s="44" t="s">
        <v>160</v>
      </c>
    </row>
  </sheetData>
  <mergeCells count="6">
    <mergeCell ref="B3:D3"/>
    <mergeCell ref="F3:H3"/>
    <mergeCell ref="B4:B5"/>
    <mergeCell ref="C4:C5"/>
    <mergeCell ref="D4:D5"/>
    <mergeCell ref="F4:H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51"/>
  <sheetViews>
    <sheetView zoomScale="80" zoomScaleNormal="80" workbookViewId="0">
      <selection activeCell="A2" sqref="A2"/>
    </sheetView>
  </sheetViews>
  <sheetFormatPr defaultRowHeight="13.8" x14ac:dyDescent="0.3"/>
  <cols>
    <col min="1" max="16384" width="8.88671875" style="22"/>
  </cols>
  <sheetData>
    <row r="1" spans="1:1" x14ac:dyDescent="0.3">
      <c r="A1" s="26" t="s">
        <v>254</v>
      </c>
    </row>
    <row r="51" spans="1:1" x14ac:dyDescent="0.3">
      <c r="A51" s="24" t="s">
        <v>257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13</vt:i4>
      </vt:variant>
    </vt:vector>
  </HeadingPairs>
  <TitlesOfParts>
    <vt:vector size="13" baseType="lpstr">
      <vt:lpstr>t1</vt:lpstr>
      <vt:lpstr>t2</vt:lpstr>
      <vt:lpstr>t3</vt:lpstr>
      <vt:lpstr>t4</vt:lpstr>
      <vt:lpstr>t5</vt:lpstr>
      <vt:lpstr>t6</vt:lpstr>
      <vt:lpstr>t7</vt:lpstr>
      <vt:lpstr>t8</vt:lpstr>
      <vt:lpstr>f1</vt:lpstr>
      <vt:lpstr>t9</vt:lpstr>
      <vt:lpstr>t10</vt:lpstr>
      <vt:lpstr>f2</vt:lpstr>
      <vt:lpstr>t11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Flavio Lupia</dc:creator>
  <cp:lastModifiedBy>Marco Amato (CREA-PB)</cp:lastModifiedBy>
  <cp:revision/>
  <dcterms:created xsi:type="dcterms:W3CDTF">2015-06-05T18:19:34Z</dcterms:created>
  <dcterms:modified xsi:type="dcterms:W3CDTF">2022-12-22T11:30:18Z</dcterms:modified>
</cp:coreProperties>
</file>